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266" windowWidth="20625" windowHeight="12915" tabRatio="777" activeTab="0"/>
  </bookViews>
  <sheets>
    <sheet name="Comparativo Mercaderias por mes" sheetId="1" r:id="rId1"/>
    <sheet name="Gráficos" sheetId="2" r:id="rId2"/>
  </sheets>
  <definedNames>
    <definedName name="_xlnm.Print_Area" localSheetId="0">'Comparativo Mercaderias por mes'!$A$1:$N$56</definedName>
    <definedName name="_xlnm.Print_Area" localSheetId="1">'Gráficos'!$A$1:$N$225</definedName>
  </definedNames>
  <calcPr fullCalcOnLoad="1"/>
</workbook>
</file>

<file path=xl/sharedStrings.xml><?xml version="1.0" encoding="utf-8"?>
<sst xmlns="http://schemas.openxmlformats.org/spreadsheetml/2006/main" count="216" uniqueCount="35">
  <si>
    <t>Total</t>
  </si>
  <si>
    <t>Exportación</t>
  </si>
  <si>
    <t>Importación</t>
  </si>
  <si>
    <t>Remov. Entrado</t>
  </si>
  <si>
    <t>Cons. Buque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</si>
  <si>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</si>
  <si>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</si>
  <si>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</si>
  <si>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</si>
  <si>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</si>
  <si>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</si>
  <si>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</si>
  <si>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</si>
  <si>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</si>
  <si>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</si>
  <si>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</si>
  <si>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</si>
  <si>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</si>
  <si>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Contenedores </t>
  </si>
  <si>
    <t>T E U S</t>
  </si>
  <si>
    <t xml:space="preserve">Buques </t>
  </si>
  <si>
    <t>2017 MOVIMIENTO MENSUAL MERCADERIAS (toneladas) - CONTENEDORES  (Cantidad y TEUS) - BUQUES</t>
  </si>
  <si>
    <t>2018 MOVIMIENTO MENSUAL MERCADERIAS (toneladas) - CONTENEDORES  (Cantidad y TEUS) - BUQUES</t>
  </si>
  <si>
    <t>2019 MOVIMIENTO MENSUAL MERCADERIAS (toneladas) - CONTENEDORES  (Cantidad y TEUS) - BUQUES</t>
  </si>
  <si>
    <t>Tons.movidas en contenedores</t>
  </si>
  <si>
    <t>Comparativo Total Mercaderías por mes (Toneladas)</t>
  </si>
  <si>
    <t>Comparativo Cantidad de buques atendidos por mes</t>
  </si>
  <si>
    <t>Comparativo Removido Entrado por mes (En Toneladas)</t>
  </si>
  <si>
    <t>Comparativo Importación por mes (En Toneladas)</t>
  </si>
  <si>
    <t>Comparativo Exportación por mes (En Toneladas)</t>
  </si>
  <si>
    <t>Comparativo Cantidad de TEUS movidos por mes</t>
  </si>
  <si>
    <t>Comparativo Consumo de buques (Combustible en Toneladas)</t>
  </si>
  <si>
    <t>AÑO / MES</t>
  </si>
  <si>
    <t>2020 MOVIMIENTO MENSUAL MERCADERIAS (toneladas) - CONTENEDORES  (Cantidad y TEUS) - BUQUES</t>
  </si>
  <si>
    <t>2021 MOVIMIENTO MENSUAL MERCADERIAS (toneladas) - CONTENEDORES  (Cantidad y TEUS) - BUQUES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</si>
</sst>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&quot;$&quot;_-;\-* #,##0.00\ &quot;$&quot;_-;_-* &quot;-&quot;??\ &quot;$&quot;_-;_-@_-"/>
    <numFmt numFmtId="165" formatCode="_-* #,##0.00\ _$_-;\-* #,##0.00\ _$_-;_-* &quot;-&quot;??\ _$_-;_-@_-"/>
  </numFmts>
  <fonts count="4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medium"/>
      <bottom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/>
      <top style="medium"/>
      <bottom style="thin"/>
    </border>
    <border>
      <left/>
      <right style="medium"/>
      <top style="medium"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/>
      <right/>
      <top style="medium"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/>
      <right style="thin">
        <color indexed="8"/>
      </right>
      <top style="medium"/>
      <bottom style="thin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Alignment="1">
      <alignment/>
    </xf>
    <xf numFmtId="3" fontId="0" fillId="0" borderId="10" xfId="0" applyNumberForma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0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3" fontId="0" fillId="0" borderId="22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4" fillId="0" borderId="23" xfId="0" applyNumberFormat="1" applyFont="1" applyBorder="1" applyAlignment="1">
      <alignment horizontal="center" vertical="center"/>
    </xf>
    <xf numFmtId="0" fontId="3" fillId="33" borderId="24" xfId="0" applyFont="1" applyFill="1" applyBorder="1" applyAlignment="1">
      <alignment vertical="center"/>
    </xf>
    <xf numFmtId="0" fontId="3" fillId="33" borderId="25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0" fillId="0" borderId="30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31" xfId="0" applyNumberFormat="1" applyFill="1" applyBorder="1" applyAlignment="1">
      <alignment horizontal="center" vertical="center"/>
    </xf>
    <xf numFmtId="3" fontId="0" fillId="0" borderId="31" xfId="0" applyNumberFormat="1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/>
    </xf>
    <xf numFmtId="3" fontId="0" fillId="0" borderId="31" xfId="0" applyNumberFormat="1" applyFill="1" applyBorder="1" applyAlignment="1">
      <alignment horizont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43" fillId="33" borderId="32" xfId="0" applyFont="1" applyFill="1" applyBorder="1" applyAlignment="1">
      <alignment horizontal="center" vertical="center"/>
    </xf>
    <xf numFmtId="3" fontId="43" fillId="0" borderId="33" xfId="0" applyNumberFormat="1" applyFont="1" applyBorder="1" applyAlignment="1">
      <alignment horizontal="center" vertical="center"/>
    </xf>
    <xf numFmtId="3" fontId="43" fillId="0" borderId="23" xfId="0" applyNumberFormat="1" applyFont="1" applyBorder="1" applyAlignment="1">
      <alignment horizontal="center" vertical="center"/>
    </xf>
    <xf numFmtId="0" fontId="3" fillId="33" borderId="34" xfId="0" applyFont="1" applyFill="1" applyBorder="1" applyAlignment="1">
      <alignment horizontal="left" vertical="center"/>
    </xf>
    <xf numFmtId="3" fontId="44" fillId="0" borderId="0" xfId="0" applyNumberFormat="1" applyFont="1" applyAlignment="1">
      <alignment horizontal="center"/>
    </xf>
    <xf numFmtId="0" fontId="0" fillId="0" borderId="12" xfId="0" applyBorder="1" applyAlignment="1">
      <alignment horizontal="center"/>
    </xf>
    <xf numFmtId="3" fontId="0" fillId="0" borderId="35" xfId="0" applyNumberFormat="1" applyFill="1" applyBorder="1" applyAlignment="1">
      <alignment horizontal="center" vertical="center"/>
    </xf>
    <xf numFmtId="0" fontId="43" fillId="33" borderId="36" xfId="0" applyFont="1" applyFill="1" applyBorder="1" applyAlignment="1">
      <alignment horizontal="center" vertical="center"/>
    </xf>
    <xf numFmtId="3" fontId="43" fillId="0" borderId="31" xfId="0" applyNumberFormat="1" applyFont="1" applyBorder="1" applyAlignment="1">
      <alignment/>
    </xf>
    <xf numFmtId="3" fontId="43" fillId="0" borderId="12" xfId="0" applyNumberFormat="1" applyFont="1" applyBorder="1" applyAlignment="1">
      <alignment/>
    </xf>
    <xf numFmtId="0" fontId="3" fillId="33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4" fillId="0" borderId="0" xfId="0" applyNumberFormat="1" applyFont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Exportación por mes</a:t>
            </a:r>
          </a:p>
        </c:rich>
      </c:tx>
      <c:layout>
        <c:manualLayout>
          <c:xMode val="factor"/>
          <c:yMode val="factor"/>
          <c:x val="-0.001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7625"/>
          <c:w val="0.9865"/>
          <c:h val="0.8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Gráficos!$A$93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Gráficos!$B$91:$M$92</c:f>
              <c:multiLvlStrCache/>
            </c:multiLvlStrRef>
          </c:cat>
          <c:val>
            <c:numRef>
              <c:f>Gráficos!$B$93:$M$93</c:f>
              <c:numCache/>
            </c:numRef>
          </c:val>
        </c:ser>
        <c:ser>
          <c:idx val="1"/>
          <c:order val="1"/>
          <c:tx>
            <c:strRef>
              <c:f>Gráficos!$A$94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Gráficos!$B$91:$M$92</c:f>
              <c:multiLvlStrCache/>
            </c:multiLvlStrRef>
          </c:cat>
          <c:val>
            <c:numRef>
              <c:f>Gráficos!$B$94:$M$94</c:f>
              <c:numCache/>
            </c:numRef>
          </c:val>
        </c:ser>
        <c:ser>
          <c:idx val="2"/>
          <c:order val="2"/>
          <c:tx>
            <c:strRef>
              <c:f>Gráficos!$A$95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Gráficos!$B$91:$M$92</c:f>
              <c:multiLvlStrCache/>
            </c:multiLvlStrRef>
          </c:cat>
          <c:val>
            <c:numRef>
              <c:f>Gráficos!$B$95:$M$95</c:f>
              <c:numCache/>
            </c:numRef>
          </c:val>
        </c:ser>
        <c:ser>
          <c:idx val="3"/>
          <c:order val="3"/>
          <c:tx>
            <c:strRef>
              <c:f>Gráficos!$A$96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Gráficos!$B$91:$M$92</c:f>
              <c:multiLvlStrCache/>
            </c:multiLvlStrRef>
          </c:cat>
          <c:val>
            <c:numRef>
              <c:f>Gráficos!$B$96:$M$96</c:f>
              <c:numCache/>
            </c:numRef>
          </c:val>
        </c:ser>
        <c:ser>
          <c:idx val="4"/>
          <c:order val="4"/>
          <c:tx>
            <c:strRef>
              <c:f>Gráficos!$A$97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Gráficos!$B$91:$M$92</c:f>
              <c:multiLvlStrCache/>
            </c:multiLvlStrRef>
          </c:cat>
          <c:val>
            <c:numRef>
              <c:f>Gráficos!$B$97:$M$97</c:f>
              <c:numCache/>
            </c:numRef>
          </c:val>
        </c:ser>
        <c:axId val="34610180"/>
        <c:axId val="43056165"/>
      </c:barChart>
      <c:catAx>
        <c:axId val="346101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056165"/>
        <c:crosses val="autoZero"/>
        <c:auto val="1"/>
        <c:lblOffset val="100"/>
        <c:tickLblSkip val="1"/>
        <c:noMultiLvlLbl val="0"/>
      </c:catAx>
      <c:valAx>
        <c:axId val="430561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6101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"/>
          <c:y val="0.9385"/>
          <c:w val="0.224"/>
          <c:h val="0.0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Importación por mes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665"/>
          <c:w val="0.9857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Gráficos!$A$125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Gráficos!$B$91:$M$92</c:f>
              <c:multiLvlStrCache/>
            </c:multiLvlStrRef>
          </c:cat>
          <c:val>
            <c:numRef>
              <c:f>Gráficos!$B$125:$M$125</c:f>
              <c:numCache/>
            </c:numRef>
          </c:val>
        </c:ser>
        <c:ser>
          <c:idx val="1"/>
          <c:order val="1"/>
          <c:tx>
            <c:strRef>
              <c:f>Gráficos!$A$126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Gráficos!$B$91:$M$92</c:f>
              <c:multiLvlStrCache/>
            </c:multiLvlStrRef>
          </c:cat>
          <c:val>
            <c:numRef>
              <c:f>Gráficos!$B$126:$M$126</c:f>
              <c:numCache/>
            </c:numRef>
          </c:val>
        </c:ser>
        <c:ser>
          <c:idx val="2"/>
          <c:order val="2"/>
          <c:tx>
            <c:strRef>
              <c:f>Gráficos!$A$127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Gráficos!$B$91:$M$92</c:f>
              <c:multiLvlStrCache/>
            </c:multiLvlStrRef>
          </c:cat>
          <c:val>
            <c:numRef>
              <c:f>Gráficos!$B$127:$M$127</c:f>
              <c:numCache/>
            </c:numRef>
          </c:val>
        </c:ser>
        <c:ser>
          <c:idx val="3"/>
          <c:order val="3"/>
          <c:tx>
            <c:strRef>
              <c:f>Gráficos!$A$128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Gráficos!$B$91:$M$92</c:f>
              <c:multiLvlStrCache/>
            </c:multiLvlStrRef>
          </c:cat>
          <c:val>
            <c:numRef>
              <c:f>Gráficos!$B$128:$M$128</c:f>
              <c:numCache/>
            </c:numRef>
          </c:val>
        </c:ser>
        <c:ser>
          <c:idx val="4"/>
          <c:order val="4"/>
          <c:tx>
            <c:strRef>
              <c:f>Gráficos!$A$129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Gráficos!$B$91:$M$92</c:f>
              <c:multiLvlStrCache/>
            </c:multiLvlStrRef>
          </c:cat>
          <c:val>
            <c:numRef>
              <c:f>Gráficos!$B$129:$M$129</c:f>
              <c:numCache/>
            </c:numRef>
          </c:val>
        </c:ser>
        <c:axId val="51961166"/>
        <c:axId val="64997311"/>
      </c:barChart>
      <c:catAx>
        <c:axId val="519611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997311"/>
        <c:crosses val="autoZero"/>
        <c:auto val="1"/>
        <c:lblOffset val="100"/>
        <c:tickLblSkip val="1"/>
        <c:noMultiLvlLbl val="0"/>
      </c:catAx>
      <c:valAx>
        <c:axId val="649973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9611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75"/>
          <c:y val="0.946"/>
          <c:w val="0.22075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 mercaderias por mes (Toneladas)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8225"/>
          <c:w val="0.98575"/>
          <c:h val="0.8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Gráficos!$A$3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Gráficos!$B$2:$M$2</c:f>
              <c:strCache/>
            </c:strRef>
          </c:cat>
          <c:val>
            <c:numRef>
              <c:f>Gráficos!$B$3:$M$3</c:f>
              <c:numCache/>
            </c:numRef>
          </c:val>
        </c:ser>
        <c:ser>
          <c:idx val="1"/>
          <c:order val="1"/>
          <c:tx>
            <c:strRef>
              <c:f>Gráficos!$A$4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Gráficos!$B$2:$M$2</c:f>
              <c:strCache/>
            </c:strRef>
          </c:cat>
          <c:val>
            <c:numRef>
              <c:f>Gráficos!$B$4:$M$4</c:f>
              <c:numCache/>
            </c:numRef>
          </c:val>
        </c:ser>
        <c:ser>
          <c:idx val="2"/>
          <c:order val="2"/>
          <c:tx>
            <c:strRef>
              <c:f>Gráficos!$A$5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Gráficos!$B$2:$M$2</c:f>
              <c:strCache/>
            </c:strRef>
          </c:cat>
          <c:val>
            <c:numRef>
              <c:f>Gráficos!$B$5:$M$5</c:f>
              <c:numCache/>
            </c:numRef>
          </c:val>
        </c:ser>
        <c:ser>
          <c:idx val="3"/>
          <c:order val="3"/>
          <c:tx>
            <c:strRef>
              <c:f>Gráficos!$A$6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Gráficos!$B$2:$M$2</c:f>
              <c:strCache/>
            </c:strRef>
          </c:cat>
          <c:val>
            <c:numRef>
              <c:f>Gráficos!$B$6:$M$6</c:f>
              <c:numCache/>
            </c:numRef>
          </c:val>
        </c:ser>
        <c:ser>
          <c:idx val="4"/>
          <c:order val="4"/>
          <c:tx>
            <c:strRef>
              <c:f>Gráficos!$A$7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Gráficos!$B$2:$M$2</c:f>
              <c:strCache/>
            </c:strRef>
          </c:cat>
          <c:val>
            <c:numRef>
              <c:f>Gráficos!$B$7:$M$7</c:f>
              <c:numCache/>
            </c:numRef>
          </c:val>
        </c:ser>
        <c:axId val="48104888"/>
        <c:axId val="30290809"/>
      </c:barChart>
      <c:catAx>
        <c:axId val="481048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290809"/>
        <c:crosses val="autoZero"/>
        <c:auto val="1"/>
        <c:lblOffset val="100"/>
        <c:tickLblSkip val="1"/>
        <c:noMultiLvlLbl val="0"/>
      </c:catAx>
      <c:valAx>
        <c:axId val="302908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1048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8"/>
          <c:y val="0.9335"/>
          <c:w val="0.221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  Buques atendidos por mes</a:t>
            </a:r>
          </a:p>
        </c:rich>
      </c:tx>
      <c:layout>
        <c:manualLayout>
          <c:xMode val="factor"/>
          <c:yMode val="factor"/>
          <c:x val="-0.001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815"/>
          <c:w val="0.986"/>
          <c:h val="0.8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Gráficos!$A$33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Gráficos!$B$32:$M$32</c:f>
              <c:strCache/>
            </c:strRef>
          </c:cat>
          <c:val>
            <c:numRef>
              <c:f>Gráficos!$B$33:$M$33</c:f>
              <c:numCache/>
            </c:numRef>
          </c:val>
        </c:ser>
        <c:ser>
          <c:idx val="1"/>
          <c:order val="1"/>
          <c:tx>
            <c:strRef>
              <c:f>Gráficos!$A$34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Gráficos!$B$32:$M$32</c:f>
              <c:strCache/>
            </c:strRef>
          </c:cat>
          <c:val>
            <c:numRef>
              <c:f>Gráficos!$B$34:$M$34</c:f>
              <c:numCache/>
            </c:numRef>
          </c:val>
        </c:ser>
        <c:ser>
          <c:idx val="2"/>
          <c:order val="2"/>
          <c:tx>
            <c:strRef>
              <c:f>Gráficos!$A$35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Gráficos!$B$32:$M$32</c:f>
              <c:strCache/>
            </c:strRef>
          </c:cat>
          <c:val>
            <c:numRef>
              <c:f>Gráficos!$B$35:$M$35</c:f>
              <c:numCache/>
            </c:numRef>
          </c:val>
        </c:ser>
        <c:ser>
          <c:idx val="3"/>
          <c:order val="3"/>
          <c:tx>
            <c:strRef>
              <c:f>Gráficos!$A$36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Gráficos!$B$32:$M$32</c:f>
              <c:strCache/>
            </c:strRef>
          </c:cat>
          <c:val>
            <c:numRef>
              <c:f>Gráficos!$B$36:$M$36</c:f>
              <c:numCache/>
            </c:numRef>
          </c:val>
        </c:ser>
        <c:ser>
          <c:idx val="4"/>
          <c:order val="4"/>
          <c:tx>
            <c:strRef>
              <c:f>Gráficos!$A$37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Gráficos!$B$32:$M$32</c:f>
              <c:strCache/>
            </c:strRef>
          </c:cat>
          <c:val>
            <c:numRef>
              <c:f>Gráficos!$B$37:$M$37</c:f>
              <c:numCache/>
            </c:numRef>
          </c:val>
        </c:ser>
        <c:axId val="4181826"/>
        <c:axId val="37636435"/>
      </c:barChart>
      <c:catAx>
        <c:axId val="41818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636435"/>
        <c:crosses val="autoZero"/>
        <c:auto val="1"/>
        <c:lblOffset val="100"/>
        <c:tickLblSkip val="1"/>
        <c:noMultiLvlLbl val="0"/>
      </c:catAx>
      <c:valAx>
        <c:axId val="376364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818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25"/>
          <c:y val="0.93425"/>
          <c:w val="0.220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Removido Entrado por mes</a:t>
            </a:r>
          </a:p>
        </c:rich>
      </c:tx>
      <c:layout>
        <c:manualLayout>
          <c:xMode val="factor"/>
          <c:yMode val="factor"/>
          <c:x val="-0.001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525"/>
          <c:w val="0.9865"/>
          <c:h val="0.8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Gráficos!$A$159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Gráficos!$B$158:$M$158</c:f>
              <c:strCache/>
            </c:strRef>
          </c:cat>
          <c:val>
            <c:numRef>
              <c:f>Gráficos!$B$159:$M$159</c:f>
              <c:numCache/>
            </c:numRef>
          </c:val>
        </c:ser>
        <c:ser>
          <c:idx val="1"/>
          <c:order val="1"/>
          <c:tx>
            <c:strRef>
              <c:f>Gráficos!$A$160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Gráficos!$B$158:$M$158</c:f>
              <c:strCache/>
            </c:strRef>
          </c:cat>
          <c:val>
            <c:numRef>
              <c:f>Gráficos!$B$160:$M$160</c:f>
              <c:numCache/>
            </c:numRef>
          </c:val>
        </c:ser>
        <c:ser>
          <c:idx val="2"/>
          <c:order val="2"/>
          <c:tx>
            <c:strRef>
              <c:f>Gráficos!$A$161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Gráficos!$B$158:$M$158</c:f>
              <c:strCache/>
            </c:strRef>
          </c:cat>
          <c:val>
            <c:numRef>
              <c:f>Gráficos!$B$161:$M$161</c:f>
              <c:numCache/>
            </c:numRef>
          </c:val>
        </c:ser>
        <c:ser>
          <c:idx val="3"/>
          <c:order val="3"/>
          <c:tx>
            <c:strRef>
              <c:f>Gráficos!$A$162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Gráficos!$B$158:$M$158</c:f>
              <c:strCache/>
            </c:strRef>
          </c:cat>
          <c:val>
            <c:numRef>
              <c:f>Gráficos!$B$162:$M$162</c:f>
              <c:numCache/>
            </c:numRef>
          </c:val>
        </c:ser>
        <c:ser>
          <c:idx val="4"/>
          <c:order val="4"/>
          <c:tx>
            <c:strRef>
              <c:f>Gráficos!$A$163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Gráficos!$B$158:$M$158</c:f>
              <c:strCache/>
            </c:strRef>
          </c:cat>
          <c:val>
            <c:numRef>
              <c:f>Gráficos!$B$163:$M$163</c:f>
              <c:numCache/>
            </c:numRef>
          </c:val>
        </c:ser>
        <c:axId val="3183596"/>
        <c:axId val="28652365"/>
      </c:barChart>
      <c:catAx>
        <c:axId val="31835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652365"/>
        <c:crosses val="autoZero"/>
        <c:auto val="1"/>
        <c:lblOffset val="100"/>
        <c:tickLblSkip val="1"/>
        <c:noMultiLvlLbl val="0"/>
      </c:catAx>
      <c:valAx>
        <c:axId val="286523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835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65"/>
          <c:y val="0.94725"/>
          <c:w val="0.22475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  TEUS Movidos por mes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8025"/>
          <c:w val="0.98575"/>
          <c:h val="0.8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Gráficos!$A$63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Gráficos!$B$62:$M$62</c:f>
              <c:strCache/>
            </c:strRef>
          </c:cat>
          <c:val>
            <c:numRef>
              <c:f>Gráficos!$B$63:$M$63</c:f>
              <c:numCache/>
            </c:numRef>
          </c:val>
        </c:ser>
        <c:ser>
          <c:idx val="1"/>
          <c:order val="1"/>
          <c:tx>
            <c:strRef>
              <c:f>Gráficos!$A$64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Gráficos!$B$62:$M$62</c:f>
              <c:strCache/>
            </c:strRef>
          </c:cat>
          <c:val>
            <c:numRef>
              <c:f>Gráficos!$B$64:$M$64</c:f>
              <c:numCache/>
            </c:numRef>
          </c:val>
        </c:ser>
        <c:ser>
          <c:idx val="2"/>
          <c:order val="2"/>
          <c:tx>
            <c:strRef>
              <c:f>Gráficos!$A$65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Gráficos!$B$62:$M$62</c:f>
              <c:strCache/>
            </c:strRef>
          </c:cat>
          <c:val>
            <c:numRef>
              <c:f>Gráficos!$B$65:$M$65</c:f>
              <c:numCache/>
            </c:numRef>
          </c:val>
        </c:ser>
        <c:ser>
          <c:idx val="3"/>
          <c:order val="3"/>
          <c:tx>
            <c:strRef>
              <c:f>Gráficos!$A$66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Gráficos!$B$62:$M$62</c:f>
              <c:strCache/>
            </c:strRef>
          </c:cat>
          <c:val>
            <c:numRef>
              <c:f>Gráficos!$B$66:$M$66</c:f>
              <c:numCache/>
            </c:numRef>
          </c:val>
        </c:ser>
        <c:ser>
          <c:idx val="4"/>
          <c:order val="4"/>
          <c:tx>
            <c:strRef>
              <c:f>Gráficos!$A$67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Gráficos!$B$62:$M$62</c:f>
              <c:strCache/>
            </c:strRef>
          </c:cat>
          <c:val>
            <c:numRef>
              <c:f>Gráficos!$B$67:$M$67</c:f>
              <c:numCache/>
            </c:numRef>
          </c:val>
        </c:ser>
        <c:ser>
          <c:idx val="5"/>
          <c:order val="5"/>
          <c:tx>
            <c:strRef>
              <c:f>Gráficos!$A$68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Gráficos!$B$62:$M$62</c:f>
              <c:strCache/>
            </c:strRef>
          </c:cat>
          <c:val>
            <c:numRef>
              <c:f>Gráficos!$B$68:$M$68</c:f>
              <c:numCache/>
            </c:numRef>
          </c:val>
        </c:ser>
        <c:axId val="56544694"/>
        <c:axId val="39140199"/>
      </c:barChart>
      <c:catAx>
        <c:axId val="565446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140199"/>
        <c:crosses val="autoZero"/>
        <c:auto val="1"/>
        <c:lblOffset val="100"/>
        <c:tickLblSkip val="1"/>
        <c:noMultiLvlLbl val="0"/>
      </c:catAx>
      <c:valAx>
        <c:axId val="391401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5446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3895"/>
          <c:y val="0.935"/>
          <c:w val="0.2202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Consumo de Buques  (Combustible por mes en toneladas)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5"/>
          <c:w val="0.98675"/>
          <c:h val="0.8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Gráficos!$A$194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Gráficos!$B$193:$M$193</c:f>
              <c:strCache/>
            </c:strRef>
          </c:cat>
          <c:val>
            <c:numRef>
              <c:f>Gráficos!$B$194:$M$194</c:f>
              <c:numCache/>
            </c:numRef>
          </c:val>
        </c:ser>
        <c:ser>
          <c:idx val="1"/>
          <c:order val="1"/>
          <c:tx>
            <c:strRef>
              <c:f>Gráficos!$A$195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Gráficos!$B$193:$M$193</c:f>
              <c:strCache/>
            </c:strRef>
          </c:cat>
          <c:val>
            <c:numRef>
              <c:f>Gráficos!$B$195:$M$195</c:f>
              <c:numCache/>
            </c:numRef>
          </c:val>
        </c:ser>
        <c:ser>
          <c:idx val="2"/>
          <c:order val="2"/>
          <c:tx>
            <c:strRef>
              <c:f>Gráficos!$A$196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Gráficos!$B$193:$M$193</c:f>
              <c:strCache/>
            </c:strRef>
          </c:cat>
          <c:val>
            <c:numRef>
              <c:f>Gráficos!$B$196:$M$196</c:f>
              <c:numCache/>
            </c:numRef>
          </c:val>
        </c:ser>
        <c:ser>
          <c:idx val="3"/>
          <c:order val="3"/>
          <c:tx>
            <c:strRef>
              <c:f>Gráficos!$A$197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Gráficos!$B$193:$M$193</c:f>
              <c:strCache/>
            </c:strRef>
          </c:cat>
          <c:val>
            <c:numRef>
              <c:f>Gráficos!$B$197:$M$197</c:f>
              <c:numCache/>
            </c:numRef>
          </c:val>
        </c:ser>
        <c:ser>
          <c:idx val="4"/>
          <c:order val="4"/>
          <c:tx>
            <c:strRef>
              <c:f>Gráficos!$A$198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Gráficos!$B$193:$M$193</c:f>
              <c:strCache/>
            </c:strRef>
          </c:cat>
          <c:val>
            <c:numRef>
              <c:f>Gráficos!$B$198:$M$198</c:f>
              <c:numCache/>
            </c:numRef>
          </c:val>
        </c:ser>
        <c:axId val="16717472"/>
        <c:axId val="16239521"/>
      </c:barChart>
      <c:catAx>
        <c:axId val="167174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239521"/>
        <c:crosses val="autoZero"/>
        <c:auto val="1"/>
        <c:lblOffset val="100"/>
        <c:tickLblSkip val="1"/>
        <c:noMultiLvlLbl val="0"/>
      </c:catAx>
      <c:valAx>
        <c:axId val="162395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7174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25"/>
          <c:y val="0.9475"/>
          <c:w val="0.2227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98</xdr:row>
      <xdr:rowOff>47625</xdr:rowOff>
    </xdr:from>
    <xdr:to>
      <xdr:col>13</xdr:col>
      <xdr:colOff>714375</xdr:colOff>
      <xdr:row>120</xdr:row>
      <xdr:rowOff>123825</xdr:rowOff>
    </xdr:to>
    <xdr:graphicFrame>
      <xdr:nvGraphicFramePr>
        <xdr:cNvPr id="1" name="Gráfico 1"/>
        <xdr:cNvGraphicFramePr/>
      </xdr:nvGraphicFramePr>
      <xdr:xfrm>
        <a:off x="219075" y="19135725"/>
        <a:ext cx="965835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129</xdr:row>
      <xdr:rowOff>95250</xdr:rowOff>
    </xdr:from>
    <xdr:to>
      <xdr:col>13</xdr:col>
      <xdr:colOff>742950</xdr:colOff>
      <xdr:row>155</xdr:row>
      <xdr:rowOff>0</xdr:rowOff>
    </xdr:to>
    <xdr:graphicFrame>
      <xdr:nvGraphicFramePr>
        <xdr:cNvPr id="2" name="Gráfico 2"/>
        <xdr:cNvGraphicFramePr/>
      </xdr:nvGraphicFramePr>
      <xdr:xfrm>
        <a:off x="114300" y="25193625"/>
        <a:ext cx="979170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7</xdr:row>
      <xdr:rowOff>171450</xdr:rowOff>
    </xdr:from>
    <xdr:to>
      <xdr:col>13</xdr:col>
      <xdr:colOff>695325</xdr:colOff>
      <xdr:row>28</xdr:row>
      <xdr:rowOff>123825</xdr:rowOff>
    </xdr:to>
    <xdr:graphicFrame>
      <xdr:nvGraphicFramePr>
        <xdr:cNvPr id="3" name="Gráfico 3"/>
        <xdr:cNvGraphicFramePr/>
      </xdr:nvGraphicFramePr>
      <xdr:xfrm>
        <a:off x="76200" y="1609725"/>
        <a:ext cx="9782175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37</xdr:row>
      <xdr:rowOff>123825</xdr:rowOff>
    </xdr:from>
    <xdr:to>
      <xdr:col>13</xdr:col>
      <xdr:colOff>714375</xdr:colOff>
      <xdr:row>58</xdr:row>
      <xdr:rowOff>114300</xdr:rowOff>
    </xdr:to>
    <xdr:graphicFrame>
      <xdr:nvGraphicFramePr>
        <xdr:cNvPr id="4" name="Gráfico 4"/>
        <xdr:cNvGraphicFramePr/>
      </xdr:nvGraphicFramePr>
      <xdr:xfrm>
        <a:off x="76200" y="7381875"/>
        <a:ext cx="9801225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163</xdr:row>
      <xdr:rowOff>142875</xdr:rowOff>
    </xdr:from>
    <xdr:to>
      <xdr:col>13</xdr:col>
      <xdr:colOff>571500</xdr:colOff>
      <xdr:row>189</xdr:row>
      <xdr:rowOff>142875</xdr:rowOff>
    </xdr:to>
    <xdr:graphicFrame>
      <xdr:nvGraphicFramePr>
        <xdr:cNvPr id="5" name="Gráfico 5"/>
        <xdr:cNvGraphicFramePr/>
      </xdr:nvGraphicFramePr>
      <xdr:xfrm>
        <a:off x="114300" y="31823025"/>
        <a:ext cx="9620250" cy="4953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67</xdr:row>
      <xdr:rowOff>95250</xdr:rowOff>
    </xdr:from>
    <xdr:to>
      <xdr:col>13</xdr:col>
      <xdr:colOff>742950</xdr:colOff>
      <xdr:row>88</xdr:row>
      <xdr:rowOff>142875</xdr:rowOff>
    </xdr:to>
    <xdr:graphicFrame>
      <xdr:nvGraphicFramePr>
        <xdr:cNvPr id="6" name="Gráfico 6"/>
        <xdr:cNvGraphicFramePr/>
      </xdr:nvGraphicFramePr>
      <xdr:xfrm>
        <a:off x="85725" y="13173075"/>
        <a:ext cx="9820275" cy="4048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114300</xdr:colOff>
      <xdr:row>198</xdr:row>
      <xdr:rowOff>95250</xdr:rowOff>
    </xdr:from>
    <xdr:to>
      <xdr:col>13</xdr:col>
      <xdr:colOff>657225</xdr:colOff>
      <xdr:row>224</xdr:row>
      <xdr:rowOff>133350</xdr:rowOff>
    </xdr:to>
    <xdr:graphicFrame>
      <xdr:nvGraphicFramePr>
        <xdr:cNvPr id="7" name="Gráfico 7"/>
        <xdr:cNvGraphicFramePr/>
      </xdr:nvGraphicFramePr>
      <xdr:xfrm>
        <a:off x="114300" y="38547675"/>
        <a:ext cx="9705975" cy="4991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5"/>
  <sheetViews>
    <sheetView tabSelected="1" zoomScale="106" zoomScaleNormal="106" zoomScalePageLayoutView="0" workbookViewId="0" topLeftCell="A1">
      <selection activeCell="M56" sqref="M56"/>
    </sheetView>
  </sheetViews>
  <sheetFormatPr defaultColWidth="11.421875" defaultRowHeight="15"/>
  <cols>
    <col min="1" max="1" width="15.57421875" style="0" customWidth="1"/>
    <col min="2" max="8" width="10.28125" style="0" customWidth="1"/>
    <col min="9" max="9" width="10.421875" style="0" customWidth="1"/>
    <col min="10" max="10" width="11.57421875" style="0" bestFit="1" customWidth="1"/>
    <col min="11" max="11" width="10.7109375" style="0" customWidth="1"/>
    <col min="12" max="12" width="11.140625" style="0" bestFit="1" customWidth="1"/>
    <col min="13" max="13" width="10.28125" style="0" bestFit="1" customWidth="1"/>
    <col min="14" max="14" width="12.8515625" style="0" customWidth="1"/>
  </cols>
  <sheetData>
    <row r="1" spans="1:14" ht="18" thickBot="1">
      <c r="A1" s="53" t="s">
        <v>21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1:14" ht="15.75" thickBot="1">
      <c r="A2" s="21"/>
      <c r="B2" s="11" t="s">
        <v>6</v>
      </c>
      <c r="C2" s="11" t="s">
        <v>7</v>
      </c>
      <c r="D2" s="11" t="s">
        <v>8</v>
      </c>
      <c r="E2" s="11" t="s">
        <v>9</v>
      </c>
      <c r="F2" s="11" t="s">
        <v>10</v>
      </c>
      <c r="G2" s="11" t="s">
        <v>11</v>
      </c>
      <c r="H2" s="11" t="s">
        <v>12</v>
      </c>
      <c r="I2" s="11" t="s">
        <v>13</v>
      </c>
      <c r="J2" s="11" t="s">
        <v>14</v>
      </c>
      <c r="K2" s="11" t="s">
        <v>15</v>
      </c>
      <c r="L2" s="11" t="s">
        <v>16</v>
      </c>
      <c r="M2" s="11" t="s">
        <v>17</v>
      </c>
      <c r="N2" s="12" t="s">
        <v>0</v>
      </c>
    </row>
    <row r="3" spans="1:14" ht="15.75" thickBot="1">
      <c r="A3" s="22" t="s">
        <v>1</v>
      </c>
      <c r="B3" s="17">
        <v>33444</v>
      </c>
      <c r="C3" s="17">
        <v>35421</v>
      </c>
      <c r="D3" s="15">
        <v>37534</v>
      </c>
      <c r="E3" s="15">
        <v>36945</v>
      </c>
      <c r="F3" s="16">
        <v>35963</v>
      </c>
      <c r="G3" s="16">
        <v>45582</v>
      </c>
      <c r="H3" s="9">
        <v>46632</v>
      </c>
      <c r="I3" s="18">
        <v>58405</v>
      </c>
      <c r="J3" s="19">
        <v>41290</v>
      </c>
      <c r="K3" s="18">
        <v>81690</v>
      </c>
      <c r="L3" s="18">
        <v>47952</v>
      </c>
      <c r="M3" s="9">
        <v>23031</v>
      </c>
      <c r="N3" s="20">
        <f aca="true" t="shared" si="0" ref="N3:N10">SUM(B3:M3)</f>
        <v>523889</v>
      </c>
    </row>
    <row r="4" spans="1:14" ht="15.75" thickBot="1">
      <c r="A4" s="23" t="s">
        <v>2</v>
      </c>
      <c r="B4" s="1">
        <v>52202</v>
      </c>
      <c r="C4" s="1">
        <v>59438</v>
      </c>
      <c r="D4" s="2">
        <v>110817</v>
      </c>
      <c r="E4" s="2">
        <v>54168</v>
      </c>
      <c r="F4" s="7">
        <v>57475</v>
      </c>
      <c r="G4" s="6">
        <v>59041</v>
      </c>
      <c r="H4" s="3">
        <v>108350</v>
      </c>
      <c r="I4" s="13">
        <v>60377</v>
      </c>
      <c r="J4" s="14">
        <v>59544</v>
      </c>
      <c r="K4" s="13">
        <v>60033</v>
      </c>
      <c r="L4" s="13">
        <v>111996</v>
      </c>
      <c r="M4" s="3">
        <v>56884</v>
      </c>
      <c r="N4" s="20">
        <f t="shared" si="0"/>
        <v>850325</v>
      </c>
    </row>
    <row r="5" spans="1:14" ht="15.75" thickBot="1">
      <c r="A5" s="23" t="s">
        <v>3</v>
      </c>
      <c r="B5" s="4">
        <v>16226</v>
      </c>
      <c r="C5" s="4">
        <v>20995</v>
      </c>
      <c r="D5" s="5">
        <v>16399</v>
      </c>
      <c r="E5" s="5">
        <v>21313</v>
      </c>
      <c r="F5" s="8">
        <v>27165</v>
      </c>
      <c r="G5" s="30">
        <v>27371</v>
      </c>
      <c r="H5" s="27">
        <v>23172</v>
      </c>
      <c r="I5" s="31">
        <v>34043</v>
      </c>
      <c r="J5" s="32">
        <v>37309</v>
      </c>
      <c r="K5" s="31">
        <v>32223</v>
      </c>
      <c r="L5" s="31">
        <v>17309</v>
      </c>
      <c r="M5" s="27">
        <v>17516</v>
      </c>
      <c r="N5" s="20">
        <f t="shared" si="0"/>
        <v>291041</v>
      </c>
    </row>
    <row r="6" spans="1:14" ht="15.75" thickBot="1">
      <c r="A6" s="24" t="s">
        <v>4</v>
      </c>
      <c r="B6" s="37">
        <v>217</v>
      </c>
      <c r="C6" s="37">
        <v>950</v>
      </c>
      <c r="D6" s="38">
        <v>1934</v>
      </c>
      <c r="E6" s="38">
        <v>1868</v>
      </c>
      <c r="F6" s="26">
        <v>3752</v>
      </c>
      <c r="G6" s="26">
        <v>2823</v>
      </c>
      <c r="H6" s="26">
        <v>2778</v>
      </c>
      <c r="I6" s="26">
        <v>4406</v>
      </c>
      <c r="J6" s="26">
        <v>3752</v>
      </c>
      <c r="K6" s="26">
        <v>3844</v>
      </c>
      <c r="L6" s="26">
        <v>494</v>
      </c>
      <c r="M6" s="27">
        <v>0</v>
      </c>
      <c r="N6" s="20">
        <f t="shared" si="0"/>
        <v>26818</v>
      </c>
    </row>
    <row r="7" spans="1:14" ht="15.75" thickBot="1">
      <c r="A7" s="40" t="s">
        <v>0</v>
      </c>
      <c r="B7" s="41">
        <f aca="true" t="shared" si="1" ref="B7:M7">SUM(B3:B6)</f>
        <v>102089</v>
      </c>
      <c r="C7" s="41">
        <f t="shared" si="1"/>
        <v>116804</v>
      </c>
      <c r="D7" s="41">
        <f t="shared" si="1"/>
        <v>166684</v>
      </c>
      <c r="E7" s="41">
        <f t="shared" si="1"/>
        <v>114294</v>
      </c>
      <c r="F7" s="41">
        <f t="shared" si="1"/>
        <v>124355</v>
      </c>
      <c r="G7" s="41">
        <f t="shared" si="1"/>
        <v>134817</v>
      </c>
      <c r="H7" s="41">
        <f t="shared" si="1"/>
        <v>180932</v>
      </c>
      <c r="I7" s="41">
        <f t="shared" si="1"/>
        <v>157231</v>
      </c>
      <c r="J7" s="41">
        <f t="shared" si="1"/>
        <v>141895</v>
      </c>
      <c r="K7" s="41">
        <f t="shared" si="1"/>
        <v>177790</v>
      </c>
      <c r="L7" s="41">
        <f t="shared" si="1"/>
        <v>177751</v>
      </c>
      <c r="M7" s="41">
        <f t="shared" si="1"/>
        <v>97431</v>
      </c>
      <c r="N7" s="42">
        <f t="shared" si="0"/>
        <v>1692073</v>
      </c>
    </row>
    <row r="8" spans="1:14" ht="15.75" thickBot="1">
      <c r="A8" s="39" t="s">
        <v>18</v>
      </c>
      <c r="B8" s="33">
        <v>1416</v>
      </c>
      <c r="C8" s="33">
        <v>1286</v>
      </c>
      <c r="D8" s="34">
        <v>1500</v>
      </c>
      <c r="E8" s="34">
        <v>1199</v>
      </c>
      <c r="F8" s="35">
        <v>1120</v>
      </c>
      <c r="G8" s="35">
        <v>1157</v>
      </c>
      <c r="H8" s="35">
        <v>1652</v>
      </c>
      <c r="I8" s="35">
        <v>1845</v>
      </c>
      <c r="J8" s="35">
        <v>2027</v>
      </c>
      <c r="K8" s="35">
        <v>2566</v>
      </c>
      <c r="L8" s="35">
        <v>1690</v>
      </c>
      <c r="M8" s="36">
        <v>1478</v>
      </c>
      <c r="N8" s="20">
        <f t="shared" si="0"/>
        <v>18936</v>
      </c>
    </row>
    <row r="9" spans="1:14" ht="15.75" thickBot="1">
      <c r="A9" s="25" t="s">
        <v>19</v>
      </c>
      <c r="B9" s="28">
        <v>2244</v>
      </c>
      <c r="C9" s="28">
        <v>2232</v>
      </c>
      <c r="D9" s="10">
        <v>2594</v>
      </c>
      <c r="E9" s="10">
        <v>2101</v>
      </c>
      <c r="F9" s="29">
        <v>1908</v>
      </c>
      <c r="G9" s="29">
        <v>1813</v>
      </c>
      <c r="H9" s="29">
        <v>2659</v>
      </c>
      <c r="I9" s="29">
        <v>3009</v>
      </c>
      <c r="J9" s="29">
        <v>3341</v>
      </c>
      <c r="K9" s="29">
        <v>4305</v>
      </c>
      <c r="L9" s="29">
        <v>2512</v>
      </c>
      <c r="M9" s="3">
        <v>2245</v>
      </c>
      <c r="N9" s="20">
        <f t="shared" si="0"/>
        <v>30963</v>
      </c>
    </row>
    <row r="10" spans="1:14" ht="15">
      <c r="A10" s="25" t="s">
        <v>20</v>
      </c>
      <c r="B10" s="45">
        <v>29</v>
      </c>
      <c r="C10" s="45">
        <v>48</v>
      </c>
      <c r="D10" s="45">
        <v>32</v>
      </c>
      <c r="E10" s="45">
        <v>51</v>
      </c>
      <c r="F10" s="45">
        <v>81</v>
      </c>
      <c r="G10" s="45">
        <v>117</v>
      </c>
      <c r="H10" s="45">
        <v>122</v>
      </c>
      <c r="I10" s="45">
        <v>235</v>
      </c>
      <c r="J10" s="45">
        <v>289</v>
      </c>
      <c r="K10" s="45">
        <v>203</v>
      </c>
      <c r="L10" s="45">
        <v>48</v>
      </c>
      <c r="M10" s="45">
        <v>22</v>
      </c>
      <c r="N10" s="20">
        <f t="shared" si="0"/>
        <v>1277</v>
      </c>
    </row>
    <row r="11" spans="1:14" ht="15">
      <c r="A11" s="43" t="s">
        <v>24</v>
      </c>
      <c r="N11" s="44"/>
    </row>
    <row r="12" ht="15.75" thickBot="1"/>
    <row r="13" spans="1:14" ht="18" thickBot="1">
      <c r="A13" s="53" t="s">
        <v>22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5"/>
    </row>
    <row r="14" spans="1:14" ht="15.75" thickBot="1">
      <c r="A14" s="21"/>
      <c r="B14" s="11" t="s">
        <v>6</v>
      </c>
      <c r="C14" s="11" t="s">
        <v>7</v>
      </c>
      <c r="D14" s="11" t="s">
        <v>8</v>
      </c>
      <c r="E14" s="11" t="s">
        <v>9</v>
      </c>
      <c r="F14" s="11" t="s">
        <v>10</v>
      </c>
      <c r="G14" s="11" t="s">
        <v>11</v>
      </c>
      <c r="H14" s="11" t="s">
        <v>12</v>
      </c>
      <c r="I14" s="11" t="s">
        <v>13</v>
      </c>
      <c r="J14" s="11" t="s">
        <v>14</v>
      </c>
      <c r="K14" s="11" t="s">
        <v>15</v>
      </c>
      <c r="L14" s="11" t="s">
        <v>16</v>
      </c>
      <c r="M14" s="11" t="s">
        <v>17</v>
      </c>
      <c r="N14" s="12" t="s">
        <v>0</v>
      </c>
    </row>
    <row r="15" spans="1:14" ht="15.75" thickBot="1">
      <c r="A15" s="22" t="s">
        <v>1</v>
      </c>
      <c r="B15" s="17">
        <v>61331</v>
      </c>
      <c r="C15" s="17">
        <v>42920</v>
      </c>
      <c r="D15" s="15">
        <v>42947</v>
      </c>
      <c r="E15" s="15">
        <v>43448</v>
      </c>
      <c r="F15" s="16">
        <v>31663</v>
      </c>
      <c r="G15" s="16">
        <v>43964</v>
      </c>
      <c r="H15" s="9">
        <v>46452</v>
      </c>
      <c r="I15" s="18">
        <v>45608</v>
      </c>
      <c r="J15" s="19">
        <v>49325</v>
      </c>
      <c r="K15" s="18">
        <v>24076</v>
      </c>
      <c r="L15" s="18">
        <v>51198</v>
      </c>
      <c r="M15" s="9">
        <v>54694</v>
      </c>
      <c r="N15" s="20">
        <f aca="true" t="shared" si="2" ref="N15:N22">SUM(B15:M15)</f>
        <v>537626</v>
      </c>
    </row>
    <row r="16" spans="1:14" ht="15.75" thickBot="1">
      <c r="A16" s="23" t="s">
        <v>2</v>
      </c>
      <c r="B16" s="1">
        <v>105151</v>
      </c>
      <c r="C16" s="1">
        <v>67076</v>
      </c>
      <c r="D16" s="2">
        <v>67428</v>
      </c>
      <c r="E16" s="2">
        <v>58012</v>
      </c>
      <c r="F16" s="7">
        <v>116886</v>
      </c>
      <c r="G16" s="6">
        <v>51072</v>
      </c>
      <c r="H16" s="3">
        <v>106369</v>
      </c>
      <c r="I16" s="13">
        <v>67544</v>
      </c>
      <c r="J16" s="14">
        <v>117929</v>
      </c>
      <c r="K16" s="13">
        <v>67689</v>
      </c>
      <c r="L16" s="13">
        <v>73585</v>
      </c>
      <c r="M16" s="3">
        <v>73530</v>
      </c>
      <c r="N16" s="20">
        <f t="shared" si="2"/>
        <v>972271</v>
      </c>
    </row>
    <row r="17" spans="1:14" ht="15.75" thickBot="1">
      <c r="A17" s="23" t="s">
        <v>3</v>
      </c>
      <c r="B17" s="4">
        <v>17300</v>
      </c>
      <c r="C17" s="4">
        <v>23654</v>
      </c>
      <c r="D17" s="5">
        <v>21560</v>
      </c>
      <c r="E17" s="5">
        <v>16345</v>
      </c>
      <c r="F17" s="8">
        <v>21428</v>
      </c>
      <c r="G17" s="30">
        <v>23625</v>
      </c>
      <c r="H17" s="27">
        <v>29760</v>
      </c>
      <c r="I17" s="31">
        <v>29476</v>
      </c>
      <c r="J17" s="32">
        <v>36902</v>
      </c>
      <c r="K17" s="31">
        <v>21236</v>
      </c>
      <c r="L17" s="31">
        <v>19935</v>
      </c>
      <c r="M17" s="27">
        <v>28939</v>
      </c>
      <c r="N17" s="20">
        <f t="shared" si="2"/>
        <v>290160</v>
      </c>
    </row>
    <row r="18" spans="1:14" ht="15.75" thickBot="1">
      <c r="A18" s="24" t="s">
        <v>4</v>
      </c>
      <c r="B18" s="37">
        <v>1057</v>
      </c>
      <c r="C18" s="37">
        <v>1234</v>
      </c>
      <c r="D18" s="38">
        <v>2226</v>
      </c>
      <c r="E18" s="38">
        <v>2739</v>
      </c>
      <c r="F18" s="26">
        <v>2505</v>
      </c>
      <c r="G18" s="26">
        <v>2037</v>
      </c>
      <c r="H18" s="26">
        <v>3797</v>
      </c>
      <c r="I18" s="26">
        <v>3274</v>
      </c>
      <c r="J18" s="26">
        <v>3967</v>
      </c>
      <c r="K18" s="26">
        <v>2094</v>
      </c>
      <c r="L18" s="26">
        <v>552</v>
      </c>
      <c r="M18" s="27">
        <v>117</v>
      </c>
      <c r="N18" s="20">
        <f t="shared" si="2"/>
        <v>25599</v>
      </c>
    </row>
    <row r="19" spans="1:14" ht="15.75" thickBot="1">
      <c r="A19" s="40" t="s">
        <v>0</v>
      </c>
      <c r="B19" s="41">
        <f aca="true" t="shared" si="3" ref="B19:M19">SUM(B15:B18)</f>
        <v>184839</v>
      </c>
      <c r="C19" s="41">
        <f t="shared" si="3"/>
        <v>134884</v>
      </c>
      <c r="D19" s="41">
        <f t="shared" si="3"/>
        <v>134161</v>
      </c>
      <c r="E19" s="41">
        <f t="shared" si="3"/>
        <v>120544</v>
      </c>
      <c r="F19" s="41">
        <f t="shared" si="3"/>
        <v>172482</v>
      </c>
      <c r="G19" s="41">
        <f t="shared" si="3"/>
        <v>120698</v>
      </c>
      <c r="H19" s="41">
        <f t="shared" si="3"/>
        <v>186378</v>
      </c>
      <c r="I19" s="41">
        <f t="shared" si="3"/>
        <v>145902</v>
      </c>
      <c r="J19" s="41">
        <f t="shared" si="3"/>
        <v>208123</v>
      </c>
      <c r="K19" s="41">
        <f t="shared" si="3"/>
        <v>115095</v>
      </c>
      <c r="L19" s="41">
        <f t="shared" si="3"/>
        <v>145270</v>
      </c>
      <c r="M19" s="41">
        <f t="shared" si="3"/>
        <v>157280</v>
      </c>
      <c r="N19" s="42">
        <f t="shared" si="2"/>
        <v>1825656</v>
      </c>
    </row>
    <row r="20" spans="1:14" ht="15.75" thickBot="1">
      <c r="A20" s="39" t="s">
        <v>18</v>
      </c>
      <c r="B20" s="33">
        <v>1374</v>
      </c>
      <c r="C20" s="33">
        <v>2318</v>
      </c>
      <c r="D20" s="34">
        <v>1858</v>
      </c>
      <c r="E20" s="34">
        <v>2065</v>
      </c>
      <c r="F20" s="35">
        <v>1408</v>
      </c>
      <c r="G20" s="35">
        <v>2123</v>
      </c>
      <c r="H20" s="35">
        <v>1970</v>
      </c>
      <c r="I20" s="35">
        <v>2166</v>
      </c>
      <c r="J20" s="35">
        <v>2391</v>
      </c>
      <c r="K20" s="35">
        <v>1924</v>
      </c>
      <c r="L20" s="35">
        <v>1526</v>
      </c>
      <c r="M20" s="36">
        <v>1756</v>
      </c>
      <c r="N20" s="20">
        <f t="shared" si="2"/>
        <v>22879</v>
      </c>
    </row>
    <row r="21" spans="1:14" ht="15.75" thickBot="1">
      <c r="A21" s="25" t="s">
        <v>19</v>
      </c>
      <c r="B21" s="28">
        <v>2199</v>
      </c>
      <c r="C21" s="28">
        <v>3610</v>
      </c>
      <c r="D21" s="10">
        <v>3161</v>
      </c>
      <c r="E21" s="10">
        <v>2918</v>
      </c>
      <c r="F21" s="29">
        <v>2197</v>
      </c>
      <c r="G21" s="29">
        <v>3190</v>
      </c>
      <c r="H21" s="29">
        <v>2989</v>
      </c>
      <c r="I21" s="29">
        <v>3067</v>
      </c>
      <c r="J21" s="29">
        <v>3773</v>
      </c>
      <c r="K21" s="29">
        <v>3383</v>
      </c>
      <c r="L21" s="29">
        <v>2503</v>
      </c>
      <c r="M21" s="3">
        <v>2791</v>
      </c>
      <c r="N21" s="20">
        <f t="shared" si="2"/>
        <v>35781</v>
      </c>
    </row>
    <row r="22" spans="1:14" ht="15">
      <c r="A22" s="25" t="s">
        <v>20</v>
      </c>
      <c r="B22" s="45">
        <v>36</v>
      </c>
      <c r="C22" s="45">
        <v>40</v>
      </c>
      <c r="D22" s="45">
        <v>57</v>
      </c>
      <c r="E22" s="45">
        <v>62</v>
      </c>
      <c r="F22" s="45">
        <v>88</v>
      </c>
      <c r="G22" s="45">
        <v>119</v>
      </c>
      <c r="H22" s="45">
        <v>256</v>
      </c>
      <c r="I22" s="45">
        <v>284</v>
      </c>
      <c r="J22" s="45">
        <v>376</v>
      </c>
      <c r="K22" s="45">
        <v>372</v>
      </c>
      <c r="L22" s="45">
        <v>49</v>
      </c>
      <c r="M22" s="45">
        <v>29</v>
      </c>
      <c r="N22" s="20">
        <f t="shared" si="2"/>
        <v>1768</v>
      </c>
    </row>
    <row r="23" ht="15.75" thickBot="1"/>
    <row r="24" spans="1:14" ht="18" thickBot="1">
      <c r="A24" s="53" t="s">
        <v>23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5"/>
    </row>
    <row r="25" spans="1:14" ht="15.75" thickBot="1">
      <c r="A25" s="21"/>
      <c r="B25" s="11" t="s">
        <v>6</v>
      </c>
      <c r="C25" s="11" t="s">
        <v>7</v>
      </c>
      <c r="D25" s="11" t="s">
        <v>8</v>
      </c>
      <c r="E25" s="11" t="s">
        <v>9</v>
      </c>
      <c r="F25" s="11" t="s">
        <v>10</v>
      </c>
      <c r="G25" s="11" t="s">
        <v>11</v>
      </c>
      <c r="H25" s="11" t="s">
        <v>12</v>
      </c>
      <c r="I25" s="11" t="s">
        <v>13</v>
      </c>
      <c r="J25" s="11" t="s">
        <v>14</v>
      </c>
      <c r="K25" s="11" t="s">
        <v>15</v>
      </c>
      <c r="L25" s="11" t="s">
        <v>16</v>
      </c>
      <c r="M25" s="11" t="s">
        <v>17</v>
      </c>
      <c r="N25" s="12" t="s">
        <v>0</v>
      </c>
    </row>
    <row r="26" spans="1:14" ht="15.75" thickBot="1">
      <c r="A26" s="22" t="s">
        <v>1</v>
      </c>
      <c r="B26" s="17">
        <v>28857</v>
      </c>
      <c r="C26" s="17">
        <v>38424</v>
      </c>
      <c r="D26" s="15">
        <v>46665</v>
      </c>
      <c r="E26" s="15">
        <v>35348</v>
      </c>
      <c r="F26" s="16">
        <v>39894</v>
      </c>
      <c r="G26" s="16">
        <v>58501</v>
      </c>
      <c r="H26" s="9">
        <v>20370</v>
      </c>
      <c r="I26" s="18">
        <v>52482</v>
      </c>
      <c r="J26" s="19">
        <v>35835</v>
      </c>
      <c r="K26" s="18">
        <v>51883</v>
      </c>
      <c r="L26" s="18">
        <v>73526</v>
      </c>
      <c r="M26" s="9">
        <v>32691</v>
      </c>
      <c r="N26" s="20">
        <f>SUM(B26:M26)</f>
        <v>514476</v>
      </c>
    </row>
    <row r="27" spans="1:14" ht="15.75" thickBot="1">
      <c r="A27" s="23" t="s">
        <v>2</v>
      </c>
      <c r="B27" s="1">
        <v>126211</v>
      </c>
      <c r="C27" s="1">
        <v>55112</v>
      </c>
      <c r="D27" s="2">
        <v>70049</v>
      </c>
      <c r="E27" s="2">
        <v>114284</v>
      </c>
      <c r="F27" s="7">
        <v>59294</v>
      </c>
      <c r="G27" s="6">
        <v>112228</v>
      </c>
      <c r="H27" s="3">
        <v>72404</v>
      </c>
      <c r="I27" s="13">
        <v>62828</v>
      </c>
      <c r="J27" s="14">
        <v>110440</v>
      </c>
      <c r="K27" s="13">
        <v>66334</v>
      </c>
      <c r="L27" s="13">
        <v>65907</v>
      </c>
      <c r="M27" s="3">
        <v>116229</v>
      </c>
      <c r="N27" s="20">
        <f aca="true" t="shared" si="4" ref="N27:N33">SUM(B27:M27)</f>
        <v>1031320</v>
      </c>
    </row>
    <row r="28" spans="1:14" ht="15.75" thickBot="1">
      <c r="A28" s="23" t="s">
        <v>3</v>
      </c>
      <c r="B28" s="4">
        <v>3595</v>
      </c>
      <c r="C28" s="4">
        <v>25959</v>
      </c>
      <c r="D28" s="5">
        <v>23692</v>
      </c>
      <c r="E28" s="5">
        <v>22087</v>
      </c>
      <c r="F28" s="8">
        <v>20143</v>
      </c>
      <c r="G28" s="30">
        <v>26741</v>
      </c>
      <c r="H28" s="27">
        <v>31532</v>
      </c>
      <c r="I28" s="31">
        <v>32478</v>
      </c>
      <c r="J28" s="32">
        <v>29035</v>
      </c>
      <c r="K28" s="31">
        <v>29454</v>
      </c>
      <c r="L28" s="31">
        <v>18150</v>
      </c>
      <c r="M28" s="27">
        <v>15898</v>
      </c>
      <c r="N28" s="20">
        <f t="shared" si="4"/>
        <v>278764</v>
      </c>
    </row>
    <row r="29" spans="1:14" ht="15.75" thickBot="1">
      <c r="A29" s="24" t="s">
        <v>4</v>
      </c>
      <c r="B29" s="37">
        <v>777</v>
      </c>
      <c r="C29" s="37">
        <v>1661</v>
      </c>
      <c r="D29" s="38">
        <v>3327</v>
      </c>
      <c r="E29" s="38">
        <v>2509</v>
      </c>
      <c r="F29" s="26">
        <v>1142</v>
      </c>
      <c r="G29" s="26">
        <v>2476</v>
      </c>
      <c r="H29" s="26">
        <v>4554</v>
      </c>
      <c r="I29" s="26">
        <v>5788</v>
      </c>
      <c r="J29" s="26">
        <v>5141</v>
      </c>
      <c r="K29" s="26">
        <v>4488</v>
      </c>
      <c r="L29" s="26">
        <v>605</v>
      </c>
      <c r="M29" s="27">
        <v>213</v>
      </c>
      <c r="N29" s="20">
        <f t="shared" si="4"/>
        <v>32681</v>
      </c>
    </row>
    <row r="30" spans="1:14" ht="15.75" thickBot="1">
      <c r="A30" s="40" t="s">
        <v>0</v>
      </c>
      <c r="B30" s="41">
        <f>SUM(B26:B29)</f>
        <v>159440</v>
      </c>
      <c r="C30" s="41">
        <f aca="true" t="shared" si="5" ref="C30:M30">SUM(C26:C29)</f>
        <v>121156</v>
      </c>
      <c r="D30" s="41">
        <f t="shared" si="5"/>
        <v>143733</v>
      </c>
      <c r="E30" s="41">
        <f t="shared" si="5"/>
        <v>174228</v>
      </c>
      <c r="F30" s="41">
        <f t="shared" si="5"/>
        <v>120473</v>
      </c>
      <c r="G30" s="41">
        <f t="shared" si="5"/>
        <v>199946</v>
      </c>
      <c r="H30" s="41">
        <f t="shared" si="5"/>
        <v>128860</v>
      </c>
      <c r="I30" s="41">
        <f t="shared" si="5"/>
        <v>153576</v>
      </c>
      <c r="J30" s="41">
        <f t="shared" si="5"/>
        <v>180451</v>
      </c>
      <c r="K30" s="41">
        <f t="shared" si="5"/>
        <v>152159</v>
      </c>
      <c r="L30" s="41">
        <f t="shared" si="5"/>
        <v>158188</v>
      </c>
      <c r="M30" s="41">
        <f t="shared" si="5"/>
        <v>165031</v>
      </c>
      <c r="N30" s="42">
        <f t="shared" si="4"/>
        <v>1857241</v>
      </c>
    </row>
    <row r="31" spans="1:14" ht="15.75" thickBot="1">
      <c r="A31" s="39" t="s">
        <v>18</v>
      </c>
      <c r="B31" s="33">
        <v>1604</v>
      </c>
      <c r="C31" s="33">
        <v>1952</v>
      </c>
      <c r="D31" s="34">
        <v>1301</v>
      </c>
      <c r="E31" s="34">
        <v>1195</v>
      </c>
      <c r="F31" s="35">
        <v>2194</v>
      </c>
      <c r="G31" s="35">
        <v>2032</v>
      </c>
      <c r="H31" s="35">
        <v>1630</v>
      </c>
      <c r="I31" s="35">
        <v>2847</v>
      </c>
      <c r="J31" s="35">
        <v>1160</v>
      </c>
      <c r="K31" s="35">
        <v>1678</v>
      </c>
      <c r="L31" s="35">
        <v>1952</v>
      </c>
      <c r="M31" s="36">
        <v>2753</v>
      </c>
      <c r="N31" s="20">
        <f t="shared" si="4"/>
        <v>22298</v>
      </c>
    </row>
    <row r="32" spans="1:14" ht="15.75" thickBot="1">
      <c r="A32" s="25" t="s">
        <v>19</v>
      </c>
      <c r="B32" s="28">
        <v>2612</v>
      </c>
      <c r="C32" s="28">
        <v>3261</v>
      </c>
      <c r="D32" s="10">
        <v>2178</v>
      </c>
      <c r="E32" s="10">
        <v>1999</v>
      </c>
      <c r="F32" s="29">
        <v>3483</v>
      </c>
      <c r="G32" s="29">
        <v>2968</v>
      </c>
      <c r="H32" s="29">
        <v>2508</v>
      </c>
      <c r="I32" s="29">
        <v>4556</v>
      </c>
      <c r="J32" s="29">
        <v>1899</v>
      </c>
      <c r="K32" s="29">
        <v>2516</v>
      </c>
      <c r="L32" s="29">
        <v>2930</v>
      </c>
      <c r="M32" s="3">
        <v>4047</v>
      </c>
      <c r="N32" s="20">
        <f t="shared" si="4"/>
        <v>34957</v>
      </c>
    </row>
    <row r="33" spans="1:14" ht="15">
      <c r="A33" s="25" t="s">
        <v>20</v>
      </c>
      <c r="B33" s="45">
        <v>40</v>
      </c>
      <c r="C33" s="45">
        <v>39</v>
      </c>
      <c r="D33" s="45">
        <v>88</v>
      </c>
      <c r="E33" s="45">
        <v>88</v>
      </c>
      <c r="F33" s="45">
        <v>38</v>
      </c>
      <c r="G33" s="45">
        <v>135</v>
      </c>
      <c r="H33" s="45">
        <v>351</v>
      </c>
      <c r="I33" s="45">
        <v>379</v>
      </c>
      <c r="J33" s="45">
        <v>242</v>
      </c>
      <c r="K33" s="45">
        <v>218</v>
      </c>
      <c r="L33" s="45">
        <v>31</v>
      </c>
      <c r="M33" s="45">
        <v>21</v>
      </c>
      <c r="N33" s="20">
        <f t="shared" si="4"/>
        <v>1670</v>
      </c>
    </row>
    <row r="34" ht="15.75" thickBot="1"/>
    <row r="35" spans="1:14" ht="18" thickBot="1">
      <c r="A35" s="53" t="s">
        <v>33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5.75" thickBot="1">
      <c r="A36" s="21"/>
      <c r="B36" s="11" t="s">
        <v>6</v>
      </c>
      <c r="C36" s="11" t="s">
        <v>7</v>
      </c>
      <c r="D36" s="11" t="s">
        <v>8</v>
      </c>
      <c r="E36" s="11" t="s">
        <v>9</v>
      </c>
      <c r="F36" s="11" t="s">
        <v>10</v>
      </c>
      <c r="G36" s="11" t="s">
        <v>11</v>
      </c>
      <c r="H36" s="11" t="s">
        <v>12</v>
      </c>
      <c r="I36" s="11" t="s">
        <v>13</v>
      </c>
      <c r="J36" s="11" t="s">
        <v>14</v>
      </c>
      <c r="K36" s="11" t="s">
        <v>15</v>
      </c>
      <c r="L36" s="11" t="s">
        <v>16</v>
      </c>
      <c r="M36" s="11" t="s">
        <v>17</v>
      </c>
      <c r="N36" s="12" t="s">
        <v>0</v>
      </c>
    </row>
    <row r="37" spans="1:14" ht="15.75" thickBot="1">
      <c r="A37" s="22" t="s">
        <v>1</v>
      </c>
      <c r="B37" s="17">
        <v>31854</v>
      </c>
      <c r="C37" s="17">
        <v>36861</v>
      </c>
      <c r="D37" s="15">
        <v>41829</v>
      </c>
      <c r="E37" s="15">
        <v>39489</v>
      </c>
      <c r="F37" s="16">
        <v>31690</v>
      </c>
      <c r="G37" s="16">
        <v>30043</v>
      </c>
      <c r="H37" s="9">
        <v>29889</v>
      </c>
      <c r="I37" s="18">
        <v>40474</v>
      </c>
      <c r="J37" s="19">
        <v>41945</v>
      </c>
      <c r="K37" s="18">
        <v>30857</v>
      </c>
      <c r="L37" s="18">
        <v>25696</v>
      </c>
      <c r="M37" s="9">
        <v>30479</v>
      </c>
      <c r="N37" s="20">
        <f>SUM(B37:M37)</f>
        <v>411106</v>
      </c>
    </row>
    <row r="38" spans="1:14" ht="15.75" thickBot="1">
      <c r="A38" s="23" t="s">
        <v>2</v>
      </c>
      <c r="B38" s="1">
        <v>80210</v>
      </c>
      <c r="C38" s="1">
        <v>69665</v>
      </c>
      <c r="D38" s="2">
        <v>128070</v>
      </c>
      <c r="E38" s="2">
        <v>40313</v>
      </c>
      <c r="F38" s="7">
        <v>28195</v>
      </c>
      <c r="G38" s="6">
        <v>68933</v>
      </c>
      <c r="H38" s="3">
        <v>57680</v>
      </c>
      <c r="I38" s="13">
        <v>50640</v>
      </c>
      <c r="J38" s="14">
        <v>3719</v>
      </c>
      <c r="K38" s="13">
        <v>116411</v>
      </c>
      <c r="L38" s="13">
        <v>1978</v>
      </c>
      <c r="M38" s="3">
        <v>63439</v>
      </c>
      <c r="N38" s="20">
        <f aca="true" t="shared" si="6" ref="N38:N44">SUM(B38:M38)</f>
        <v>709253</v>
      </c>
    </row>
    <row r="39" spans="1:14" ht="17.25" customHeight="1" thickBot="1">
      <c r="A39" s="23" t="s">
        <v>3</v>
      </c>
      <c r="B39" s="4">
        <v>2869</v>
      </c>
      <c r="C39" s="4">
        <v>10161</v>
      </c>
      <c r="D39" s="5">
        <v>1743</v>
      </c>
      <c r="E39" s="5">
        <v>9867</v>
      </c>
      <c r="F39" s="8">
        <v>5642</v>
      </c>
      <c r="G39" s="30">
        <v>3886</v>
      </c>
      <c r="H39" s="27">
        <v>24624</v>
      </c>
      <c r="I39" s="31">
        <v>23948</v>
      </c>
      <c r="J39" s="32">
        <v>32409</v>
      </c>
      <c r="K39" s="31">
        <v>9024</v>
      </c>
      <c r="L39" s="31">
        <v>17257</v>
      </c>
      <c r="M39" s="27">
        <v>1700</v>
      </c>
      <c r="N39" s="20">
        <f t="shared" si="6"/>
        <v>143130</v>
      </c>
    </row>
    <row r="40" spans="1:28" ht="15.75" thickBot="1">
      <c r="A40" s="24" t="s">
        <v>4</v>
      </c>
      <c r="B40" s="37">
        <v>1687</v>
      </c>
      <c r="C40" s="37">
        <v>3357</v>
      </c>
      <c r="D40" s="38">
        <v>963</v>
      </c>
      <c r="E40" s="38">
        <v>2714</v>
      </c>
      <c r="F40" s="26">
        <v>1862</v>
      </c>
      <c r="G40" s="26">
        <v>1485</v>
      </c>
      <c r="H40" s="26">
        <v>2577</v>
      </c>
      <c r="I40" s="26">
        <v>6626</v>
      </c>
      <c r="J40" s="26">
        <v>5452</v>
      </c>
      <c r="K40" s="26">
        <v>3124</v>
      </c>
      <c r="L40" s="26">
        <v>165</v>
      </c>
      <c r="M40" s="27">
        <v>483</v>
      </c>
      <c r="N40" s="20">
        <f t="shared" si="6"/>
        <v>30495</v>
      </c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2"/>
    </row>
    <row r="41" spans="1:14" ht="15.75" thickBot="1">
      <c r="A41" s="40" t="s">
        <v>0</v>
      </c>
      <c r="B41" s="41">
        <f>SUM(B37:B40)</f>
        <v>116620</v>
      </c>
      <c r="C41" s="41">
        <f aca="true" t="shared" si="7" ref="C41:M41">SUM(C37:C40)</f>
        <v>120044</v>
      </c>
      <c r="D41" s="41">
        <f t="shared" si="7"/>
        <v>172605</v>
      </c>
      <c r="E41" s="41">
        <f t="shared" si="7"/>
        <v>92383</v>
      </c>
      <c r="F41" s="41">
        <f t="shared" si="7"/>
        <v>67389</v>
      </c>
      <c r="G41" s="41">
        <f t="shared" si="7"/>
        <v>104347</v>
      </c>
      <c r="H41" s="41">
        <f t="shared" si="7"/>
        <v>114770</v>
      </c>
      <c r="I41" s="41">
        <f t="shared" si="7"/>
        <v>121688</v>
      </c>
      <c r="J41" s="41">
        <f t="shared" si="7"/>
        <v>83525</v>
      </c>
      <c r="K41" s="41">
        <f t="shared" si="7"/>
        <v>159416</v>
      </c>
      <c r="L41" s="41">
        <f t="shared" si="7"/>
        <v>45096</v>
      </c>
      <c r="M41" s="41">
        <f t="shared" si="7"/>
        <v>96101</v>
      </c>
      <c r="N41" s="42">
        <f t="shared" si="6"/>
        <v>1293984</v>
      </c>
    </row>
    <row r="42" spans="1:14" ht="15.75" thickBot="1">
      <c r="A42" s="39" t="s">
        <v>18</v>
      </c>
      <c r="B42" s="33">
        <v>1179</v>
      </c>
      <c r="C42" s="33">
        <v>1399</v>
      </c>
      <c r="D42" s="34">
        <v>1764</v>
      </c>
      <c r="E42" s="34">
        <v>1695</v>
      </c>
      <c r="F42" s="35">
        <v>1583</v>
      </c>
      <c r="G42" s="35">
        <v>1032</v>
      </c>
      <c r="H42" s="35">
        <v>1075</v>
      </c>
      <c r="I42" s="35">
        <v>2380</v>
      </c>
      <c r="J42" s="35">
        <v>2798</v>
      </c>
      <c r="K42" s="35">
        <v>1532</v>
      </c>
      <c r="L42" s="35">
        <v>1062</v>
      </c>
      <c r="M42" s="36">
        <v>1038</v>
      </c>
      <c r="N42" s="20">
        <f t="shared" si="6"/>
        <v>18537</v>
      </c>
    </row>
    <row r="43" spans="1:14" ht="15.75" thickBot="1">
      <c r="A43" s="25" t="s">
        <v>19</v>
      </c>
      <c r="B43" s="28">
        <v>1838</v>
      </c>
      <c r="C43" s="28">
        <v>2196</v>
      </c>
      <c r="D43" s="10">
        <v>2998</v>
      </c>
      <c r="E43" s="10">
        <v>2548</v>
      </c>
      <c r="F43" s="29">
        <v>2406</v>
      </c>
      <c r="G43" s="29">
        <v>1562</v>
      </c>
      <c r="H43" s="29">
        <v>1796</v>
      </c>
      <c r="I43" s="29">
        <v>3498</v>
      </c>
      <c r="J43" s="29">
        <v>4763</v>
      </c>
      <c r="K43" s="29">
        <v>2589</v>
      </c>
      <c r="L43" s="29">
        <v>1693</v>
      </c>
      <c r="M43" s="3">
        <v>1614</v>
      </c>
      <c r="N43" s="20">
        <f t="shared" si="6"/>
        <v>29501</v>
      </c>
    </row>
    <row r="44" spans="1:14" ht="15">
      <c r="A44" s="25" t="s">
        <v>20</v>
      </c>
      <c r="B44" s="45">
        <v>36</v>
      </c>
      <c r="C44" s="45">
        <v>44</v>
      </c>
      <c r="D44" s="45">
        <v>21</v>
      </c>
      <c r="E44" s="45">
        <v>45</v>
      </c>
      <c r="F44" s="45">
        <v>38</v>
      </c>
      <c r="G44" s="45">
        <v>60</v>
      </c>
      <c r="H44" s="45">
        <v>187</v>
      </c>
      <c r="I44" s="45">
        <v>391</v>
      </c>
      <c r="J44" s="45">
        <v>306</v>
      </c>
      <c r="K44" s="45">
        <v>161</v>
      </c>
      <c r="L44" s="45">
        <v>20</v>
      </c>
      <c r="M44" s="45">
        <v>42</v>
      </c>
      <c r="N44" s="20">
        <f t="shared" si="6"/>
        <v>1351</v>
      </c>
    </row>
    <row r="45" ht="15.75" thickBot="1"/>
    <row r="46" spans="1:14" ht="18" thickBot="1">
      <c r="A46" s="53" t="s">
        <v>34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</row>
    <row r="47" spans="1:14" ht="15.75" thickBot="1">
      <c r="A47" s="21"/>
      <c r="B47" s="11" t="s">
        <v>6</v>
      </c>
      <c r="C47" s="11" t="s">
        <v>7</v>
      </c>
      <c r="D47" s="11" t="s">
        <v>8</v>
      </c>
      <c r="E47" s="11" t="s">
        <v>9</v>
      </c>
      <c r="F47" s="11" t="s">
        <v>10</v>
      </c>
      <c r="G47" s="11" t="s">
        <v>11</v>
      </c>
      <c r="H47" s="11" t="s">
        <v>12</v>
      </c>
      <c r="I47" s="11" t="s">
        <v>13</v>
      </c>
      <c r="J47" s="11" t="s">
        <v>14</v>
      </c>
      <c r="K47" s="11" t="s">
        <v>15</v>
      </c>
      <c r="L47" s="11" t="s">
        <v>16</v>
      </c>
      <c r="M47" s="11" t="s">
        <v>17</v>
      </c>
      <c r="N47" s="12" t="s">
        <v>0</v>
      </c>
    </row>
    <row r="48" spans="1:14" ht="15.75" thickBot="1">
      <c r="A48" s="22" t="s">
        <v>1</v>
      </c>
      <c r="B48" s="17">
        <v>12559</v>
      </c>
      <c r="C48" s="17">
        <v>26503</v>
      </c>
      <c r="D48" s="15">
        <v>12133</v>
      </c>
      <c r="E48" s="15">
        <v>49008</v>
      </c>
      <c r="F48" s="16">
        <v>23870</v>
      </c>
      <c r="G48" s="16">
        <v>39271</v>
      </c>
      <c r="H48" s="9">
        <v>12461</v>
      </c>
      <c r="I48" s="18">
        <v>57202</v>
      </c>
      <c r="J48" s="19">
        <v>27244</v>
      </c>
      <c r="K48" s="18">
        <v>31210</v>
      </c>
      <c r="L48" s="18">
        <v>5529</v>
      </c>
      <c r="M48" s="9">
        <v>38670</v>
      </c>
      <c r="N48" s="20">
        <f>SUM(B48:M48)</f>
        <v>335660</v>
      </c>
    </row>
    <row r="49" spans="1:14" ht="15.75" thickBot="1">
      <c r="A49" s="23" t="s">
        <v>2</v>
      </c>
      <c r="B49" s="1">
        <v>54959</v>
      </c>
      <c r="C49" s="1">
        <v>56186</v>
      </c>
      <c r="D49" s="2">
        <v>50403</v>
      </c>
      <c r="E49" s="2">
        <v>67479</v>
      </c>
      <c r="F49" s="7">
        <v>55089</v>
      </c>
      <c r="G49" s="6">
        <v>58125</v>
      </c>
      <c r="H49" s="3">
        <v>55249</v>
      </c>
      <c r="I49" s="13">
        <v>60797</v>
      </c>
      <c r="J49" s="14">
        <v>6721</v>
      </c>
      <c r="K49" s="13">
        <v>122505</v>
      </c>
      <c r="L49" s="13">
        <v>64950</v>
      </c>
      <c r="M49" s="3">
        <v>51559</v>
      </c>
      <c r="N49" s="20">
        <f aca="true" t="shared" si="8" ref="N49:N55">SUM(B49:M49)</f>
        <v>704022</v>
      </c>
    </row>
    <row r="50" spans="1:14" ht="15.75" thickBot="1">
      <c r="A50" s="23" t="s">
        <v>3</v>
      </c>
      <c r="B50" s="4">
        <v>17438</v>
      </c>
      <c r="C50" s="4">
        <v>22441</v>
      </c>
      <c r="D50" s="5">
        <v>23569</v>
      </c>
      <c r="E50" s="5">
        <v>7812</v>
      </c>
      <c r="F50" s="8">
        <v>24345</v>
      </c>
      <c r="G50" s="30">
        <v>26404</v>
      </c>
      <c r="H50" s="27">
        <v>39578</v>
      </c>
      <c r="I50" s="31">
        <v>20202</v>
      </c>
      <c r="J50" s="32">
        <v>27219</v>
      </c>
      <c r="K50" s="31">
        <v>20436</v>
      </c>
      <c r="L50" s="31">
        <v>18396</v>
      </c>
      <c r="M50" s="27">
        <v>18336</v>
      </c>
      <c r="N50" s="20">
        <f t="shared" si="8"/>
        <v>266176</v>
      </c>
    </row>
    <row r="51" spans="1:14" ht="15.75" thickBot="1">
      <c r="A51" s="24" t="s">
        <v>4</v>
      </c>
      <c r="B51" s="37">
        <v>891</v>
      </c>
      <c r="C51" s="37">
        <v>1391</v>
      </c>
      <c r="D51" s="38">
        <v>2460</v>
      </c>
      <c r="E51" s="38">
        <v>2521</v>
      </c>
      <c r="F51" s="26">
        <v>4475</v>
      </c>
      <c r="G51" s="26">
        <v>4924</v>
      </c>
      <c r="H51" s="26">
        <v>7668</v>
      </c>
      <c r="I51" s="26">
        <v>7642</v>
      </c>
      <c r="J51" s="26">
        <v>6166</v>
      </c>
      <c r="K51" s="26">
        <v>1211</v>
      </c>
      <c r="L51" s="26">
        <v>368</v>
      </c>
      <c r="M51" s="27">
        <v>355</v>
      </c>
      <c r="N51" s="20">
        <f t="shared" si="8"/>
        <v>40072</v>
      </c>
    </row>
    <row r="52" spans="1:14" ht="15.75" thickBot="1">
      <c r="A52" s="40" t="s">
        <v>0</v>
      </c>
      <c r="B52" s="41">
        <f>SUM(B48:B51)</f>
        <v>85847</v>
      </c>
      <c r="C52" s="41">
        <f aca="true" t="shared" si="9" ref="C52:M52">SUM(C48:C51)</f>
        <v>106521</v>
      </c>
      <c r="D52" s="41">
        <f t="shared" si="9"/>
        <v>88565</v>
      </c>
      <c r="E52" s="41">
        <f t="shared" si="9"/>
        <v>126820</v>
      </c>
      <c r="F52" s="41">
        <f t="shared" si="9"/>
        <v>107779</v>
      </c>
      <c r="G52" s="41">
        <f t="shared" si="9"/>
        <v>128724</v>
      </c>
      <c r="H52" s="41">
        <f t="shared" si="9"/>
        <v>114956</v>
      </c>
      <c r="I52" s="41">
        <f t="shared" si="9"/>
        <v>145843</v>
      </c>
      <c r="J52" s="41">
        <f t="shared" si="9"/>
        <v>67350</v>
      </c>
      <c r="K52" s="41">
        <f t="shared" si="9"/>
        <v>175362</v>
      </c>
      <c r="L52" s="41">
        <f t="shared" si="9"/>
        <v>89243</v>
      </c>
      <c r="M52" s="41">
        <f t="shared" si="9"/>
        <v>108920</v>
      </c>
      <c r="N52" s="42">
        <f t="shared" si="8"/>
        <v>1345930</v>
      </c>
    </row>
    <row r="53" spans="1:14" ht="15.75" thickBot="1">
      <c r="A53" s="39" t="s">
        <v>18</v>
      </c>
      <c r="B53" s="33">
        <v>777</v>
      </c>
      <c r="C53" s="33">
        <v>1783</v>
      </c>
      <c r="D53" s="34">
        <v>1234</v>
      </c>
      <c r="E53" s="34">
        <v>1680</v>
      </c>
      <c r="F53" s="35">
        <v>963</v>
      </c>
      <c r="G53" s="35">
        <v>1479</v>
      </c>
      <c r="H53" s="35">
        <v>969</v>
      </c>
      <c r="I53" s="35">
        <v>2190</v>
      </c>
      <c r="J53" s="35">
        <v>856</v>
      </c>
      <c r="K53" s="35">
        <v>1465</v>
      </c>
      <c r="L53" s="35">
        <v>351</v>
      </c>
      <c r="M53" s="36">
        <v>737</v>
      </c>
      <c r="N53" s="20">
        <f t="shared" si="8"/>
        <v>14484</v>
      </c>
    </row>
    <row r="54" spans="1:14" ht="15.75" thickBot="1">
      <c r="A54" s="25" t="s">
        <v>19</v>
      </c>
      <c r="B54" s="28">
        <v>1279</v>
      </c>
      <c r="C54" s="28">
        <v>3041</v>
      </c>
      <c r="D54" s="10">
        <v>2268</v>
      </c>
      <c r="E54" s="10">
        <v>2760</v>
      </c>
      <c r="F54" s="29">
        <v>1684</v>
      </c>
      <c r="G54" s="29">
        <v>2492</v>
      </c>
      <c r="H54" s="29">
        <v>1528</v>
      </c>
      <c r="I54" s="29">
        <v>4049</v>
      </c>
      <c r="J54" s="29">
        <v>1659</v>
      </c>
      <c r="K54" s="29">
        <v>2568</v>
      </c>
      <c r="L54" s="29">
        <v>580</v>
      </c>
      <c r="M54" s="3">
        <v>1301</v>
      </c>
      <c r="N54" s="20">
        <f t="shared" si="8"/>
        <v>25209</v>
      </c>
    </row>
    <row r="55" spans="1:14" ht="15">
      <c r="A55" s="25" t="s">
        <v>20</v>
      </c>
      <c r="B55" s="45">
        <v>37</v>
      </c>
      <c r="C55" s="45">
        <v>37</v>
      </c>
      <c r="D55" s="45">
        <v>36</v>
      </c>
      <c r="E55" s="45">
        <v>87</v>
      </c>
      <c r="F55" s="45">
        <v>110</v>
      </c>
      <c r="G55" s="45">
        <v>256</v>
      </c>
      <c r="H55" s="45">
        <v>491</v>
      </c>
      <c r="I55" s="45">
        <v>477</v>
      </c>
      <c r="J55" s="45">
        <v>257</v>
      </c>
      <c r="K55" s="45">
        <v>48</v>
      </c>
      <c r="L55" s="45">
        <v>20</v>
      </c>
      <c r="M55" s="45">
        <v>13</v>
      </c>
      <c r="N55" s="20">
        <f t="shared" si="8"/>
        <v>1869</v>
      </c>
    </row>
  </sheetData>
  <sheetProtection/>
  <mergeCells count="5">
    <mergeCell ref="A46:N46"/>
    <mergeCell ref="A1:N1"/>
    <mergeCell ref="A13:N13"/>
    <mergeCell ref="A24:N24"/>
    <mergeCell ref="A35:N35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92" r:id="rId2"/>
  <headerFooter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8"/>
  <sheetViews>
    <sheetView zoomScale="106" zoomScaleNormal="106" zoomScalePageLayoutView="0" workbookViewId="0" topLeftCell="A187">
      <selection activeCell="B4" sqref="B4"/>
    </sheetView>
  </sheetViews>
  <sheetFormatPr defaultColWidth="11.421875" defaultRowHeight="15"/>
  <cols>
    <col min="1" max="1" width="11.28125" style="0" bestFit="1" customWidth="1"/>
    <col min="2" max="8" width="10.28125" style="0" customWidth="1"/>
    <col min="9" max="9" width="10.421875" style="0" customWidth="1"/>
    <col min="10" max="10" width="11.57421875" style="0" bestFit="1" customWidth="1"/>
    <col min="11" max="11" width="10.7109375" style="0" customWidth="1"/>
    <col min="12" max="12" width="11.140625" style="0" bestFit="1" customWidth="1"/>
    <col min="13" max="13" width="10.28125" style="0" bestFit="1" customWidth="1"/>
    <col min="14" max="14" width="12.8515625" style="0" customWidth="1"/>
  </cols>
  <sheetData>
    <row r="1" spans="1:14" ht="19.5" thickBot="1">
      <c r="A1" s="56" t="s">
        <v>25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5.75" thickBot="1">
      <c r="A2" s="50" t="s">
        <v>32</v>
      </c>
      <c r="B2" s="11" t="s">
        <v>6</v>
      </c>
      <c r="C2" s="11" t="s">
        <v>7</v>
      </c>
      <c r="D2" s="11" t="s">
        <v>8</v>
      </c>
      <c r="E2" s="11" t="s">
        <v>9</v>
      </c>
      <c r="F2" s="11" t="s">
        <v>10</v>
      </c>
      <c r="G2" s="11" t="s">
        <v>11</v>
      </c>
      <c r="H2" s="11" t="s">
        <v>12</v>
      </c>
      <c r="I2" s="11" t="s">
        <v>13</v>
      </c>
      <c r="J2" s="11" t="s">
        <v>14</v>
      </c>
      <c r="K2" s="11" t="s">
        <v>15</v>
      </c>
      <c r="L2" s="11" t="s">
        <v>16</v>
      </c>
      <c r="M2" s="11" t="s">
        <v>17</v>
      </c>
      <c r="N2" s="47" t="s">
        <v>5</v>
      </c>
    </row>
    <row r="3" spans="1:14" ht="15.75" thickBot="1">
      <c r="A3" s="22">
        <v>2017</v>
      </c>
      <c r="B3" s="17">
        <f>+'Comparativo Mercaderias por mes'!B7</f>
        <v>102089</v>
      </c>
      <c r="C3" s="17">
        <f>+'Comparativo Mercaderias por mes'!C7</f>
        <v>116804</v>
      </c>
      <c r="D3" s="17">
        <f>+'Comparativo Mercaderias por mes'!D7</f>
        <v>166684</v>
      </c>
      <c r="E3" s="17">
        <f>+'Comparativo Mercaderias por mes'!E7</f>
        <v>114294</v>
      </c>
      <c r="F3" s="17">
        <f>+'Comparativo Mercaderias por mes'!F7</f>
        <v>124355</v>
      </c>
      <c r="G3" s="17">
        <f>+'Comparativo Mercaderias por mes'!G7</f>
        <v>134817</v>
      </c>
      <c r="H3" s="17">
        <f>+'Comparativo Mercaderias por mes'!H7</f>
        <v>180932</v>
      </c>
      <c r="I3" s="17">
        <f>+'Comparativo Mercaderias por mes'!I7</f>
        <v>157231</v>
      </c>
      <c r="J3" s="17">
        <f>+'Comparativo Mercaderias por mes'!J7</f>
        <v>141895</v>
      </c>
      <c r="K3" s="17">
        <f>+'Comparativo Mercaderias por mes'!K7</f>
        <v>177790</v>
      </c>
      <c r="L3" s="17">
        <f>+'Comparativo Mercaderias por mes'!L7</f>
        <v>177751</v>
      </c>
      <c r="M3" s="17">
        <f>+'Comparativo Mercaderias por mes'!M7</f>
        <v>97431</v>
      </c>
      <c r="N3" s="48">
        <f>SUM(B3:M3)</f>
        <v>1692073</v>
      </c>
    </row>
    <row r="4" spans="1:14" ht="15.75" thickBot="1">
      <c r="A4" s="22">
        <f>+A3+1</f>
        <v>2018</v>
      </c>
      <c r="B4" s="17">
        <f>+'Comparativo Mercaderias por mes'!B19</f>
        <v>184839</v>
      </c>
      <c r="C4" s="17">
        <f>+'Comparativo Mercaderias por mes'!C19</f>
        <v>134884</v>
      </c>
      <c r="D4" s="17">
        <f>+'Comparativo Mercaderias por mes'!D19</f>
        <v>134161</v>
      </c>
      <c r="E4" s="17">
        <f>+'Comparativo Mercaderias por mes'!E19</f>
        <v>120544</v>
      </c>
      <c r="F4" s="17">
        <f>+'Comparativo Mercaderias por mes'!F19</f>
        <v>172482</v>
      </c>
      <c r="G4" s="17">
        <f>+'Comparativo Mercaderias por mes'!G19</f>
        <v>120698</v>
      </c>
      <c r="H4" s="17">
        <f>+'Comparativo Mercaderias por mes'!H19</f>
        <v>186378</v>
      </c>
      <c r="I4" s="17">
        <f>+'Comparativo Mercaderias por mes'!I19</f>
        <v>145902</v>
      </c>
      <c r="J4" s="17">
        <f>+'Comparativo Mercaderias por mes'!J19</f>
        <v>208123</v>
      </c>
      <c r="K4" s="17">
        <f>+'Comparativo Mercaderias por mes'!K19</f>
        <v>115095</v>
      </c>
      <c r="L4" s="17">
        <f>+'Comparativo Mercaderias por mes'!L19</f>
        <v>145270</v>
      </c>
      <c r="M4" s="17">
        <f>+'Comparativo Mercaderias por mes'!M19</f>
        <v>157280</v>
      </c>
      <c r="N4" s="49">
        <f>SUM(B4:M4)</f>
        <v>1825656</v>
      </c>
    </row>
    <row r="5" spans="1:14" ht="15.75" thickBot="1">
      <c r="A5" s="22">
        <f>+A4+1</f>
        <v>2019</v>
      </c>
      <c r="B5" s="17">
        <f>+'Comparativo Mercaderias por mes'!B30</f>
        <v>159440</v>
      </c>
      <c r="C5" s="17">
        <f>+'Comparativo Mercaderias por mes'!C30</f>
        <v>121156</v>
      </c>
      <c r="D5" s="17">
        <f>+'Comparativo Mercaderias por mes'!D30</f>
        <v>143733</v>
      </c>
      <c r="E5" s="17">
        <f>+'Comparativo Mercaderias por mes'!E30</f>
        <v>174228</v>
      </c>
      <c r="F5" s="17">
        <f>+'Comparativo Mercaderias por mes'!F30</f>
        <v>120473</v>
      </c>
      <c r="G5" s="17">
        <f>+'Comparativo Mercaderias por mes'!G30</f>
        <v>199946</v>
      </c>
      <c r="H5" s="17">
        <f>+'Comparativo Mercaderias por mes'!H30</f>
        <v>128860</v>
      </c>
      <c r="I5" s="17">
        <f>+'Comparativo Mercaderias por mes'!I30</f>
        <v>153576</v>
      </c>
      <c r="J5" s="17">
        <f>+'Comparativo Mercaderias por mes'!J30</f>
        <v>180451</v>
      </c>
      <c r="K5" s="17">
        <f>+'Comparativo Mercaderias por mes'!K30</f>
        <v>152159</v>
      </c>
      <c r="L5" s="17">
        <f>+'Comparativo Mercaderias por mes'!L30</f>
        <v>158188</v>
      </c>
      <c r="M5" s="17">
        <f>+'Comparativo Mercaderias por mes'!M30</f>
        <v>165031</v>
      </c>
      <c r="N5" s="49">
        <f>SUM(B5:M5)</f>
        <v>1857241</v>
      </c>
    </row>
    <row r="6" spans="1:14" ht="15.75" thickBot="1">
      <c r="A6" s="22">
        <f>+A5+1</f>
        <v>2020</v>
      </c>
      <c r="B6" s="17">
        <f>+'Comparativo Mercaderias por mes'!B41</f>
        <v>116620</v>
      </c>
      <c r="C6" s="17">
        <f>+'Comparativo Mercaderias por mes'!C41</f>
        <v>120044</v>
      </c>
      <c r="D6" s="17">
        <f>+'Comparativo Mercaderias por mes'!D41</f>
        <v>172605</v>
      </c>
      <c r="E6" s="17">
        <f>+'Comparativo Mercaderias por mes'!E41</f>
        <v>92383</v>
      </c>
      <c r="F6" s="17">
        <f>+'Comparativo Mercaderias por mes'!F41</f>
        <v>67389</v>
      </c>
      <c r="G6" s="17">
        <f>+'Comparativo Mercaderias por mes'!G41</f>
        <v>104347</v>
      </c>
      <c r="H6" s="17">
        <f>+'Comparativo Mercaderias por mes'!H41</f>
        <v>114770</v>
      </c>
      <c r="I6" s="17">
        <f>+'Comparativo Mercaderias por mes'!I41</f>
        <v>121688</v>
      </c>
      <c r="J6" s="17">
        <f>+'Comparativo Mercaderias por mes'!J41</f>
        <v>83525</v>
      </c>
      <c r="K6" s="17">
        <f>+'Comparativo Mercaderias por mes'!K41</f>
        <v>159416</v>
      </c>
      <c r="L6" s="17">
        <f>+'Comparativo Mercaderias por mes'!L41</f>
        <v>45096</v>
      </c>
      <c r="M6" s="17">
        <f>+'Comparativo Mercaderias por mes'!M41</f>
        <v>96101</v>
      </c>
      <c r="N6" s="49">
        <f>SUM(B6:M6)</f>
        <v>1293984</v>
      </c>
    </row>
    <row r="7" spans="1:14" ht="15">
      <c r="A7" s="22">
        <f>+A6+1</f>
        <v>2021</v>
      </c>
      <c r="B7" s="46">
        <f>+'Comparativo Mercaderias por mes'!B52</f>
        <v>85847</v>
      </c>
      <c r="C7" s="46">
        <f>+'Comparativo Mercaderias por mes'!C52</f>
        <v>106521</v>
      </c>
      <c r="D7" s="46">
        <f>+'Comparativo Mercaderias por mes'!D52</f>
        <v>88565</v>
      </c>
      <c r="E7" s="46">
        <f>+'Comparativo Mercaderias por mes'!E52</f>
        <v>126820</v>
      </c>
      <c r="F7" s="46">
        <f>+'Comparativo Mercaderias por mes'!F52</f>
        <v>107779</v>
      </c>
      <c r="G7" s="46">
        <f>+'Comparativo Mercaderias por mes'!G52</f>
        <v>128724</v>
      </c>
      <c r="H7" s="46">
        <f>+'Comparativo Mercaderias por mes'!H52</f>
        <v>114956</v>
      </c>
      <c r="I7" s="46">
        <f>+'Comparativo Mercaderias por mes'!I52</f>
        <v>145843</v>
      </c>
      <c r="J7" s="46">
        <f>+'Comparativo Mercaderias por mes'!J52</f>
        <v>67350</v>
      </c>
      <c r="K7" s="46">
        <f>+'Comparativo Mercaderias por mes'!K52</f>
        <v>175362</v>
      </c>
      <c r="L7" s="46">
        <f>+'Comparativo Mercaderias por mes'!L52</f>
        <v>89243</v>
      </c>
      <c r="M7" s="46">
        <f>+'Comparativo Mercaderias por mes'!M52</f>
        <v>108920</v>
      </c>
      <c r="N7" s="49">
        <f>SUM(B7:M7)</f>
        <v>1345930</v>
      </c>
    </row>
    <row r="31" spans="1:14" ht="19.5" thickBot="1">
      <c r="A31" s="56" t="s">
        <v>26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</row>
    <row r="32" spans="1:14" ht="15.75" thickBot="1">
      <c r="A32" s="50" t="s">
        <v>32</v>
      </c>
      <c r="B32" s="11" t="s">
        <v>6</v>
      </c>
      <c r="C32" s="11" t="s">
        <v>7</v>
      </c>
      <c r="D32" s="11" t="s">
        <v>8</v>
      </c>
      <c r="E32" s="11" t="s">
        <v>9</v>
      </c>
      <c r="F32" s="11" t="s">
        <v>10</v>
      </c>
      <c r="G32" s="11" t="s">
        <v>11</v>
      </c>
      <c r="H32" s="11" t="s">
        <v>12</v>
      </c>
      <c r="I32" s="11" t="s">
        <v>13</v>
      </c>
      <c r="J32" s="11" t="s">
        <v>14</v>
      </c>
      <c r="K32" s="11" t="s">
        <v>15</v>
      </c>
      <c r="L32" s="11" t="s">
        <v>16</v>
      </c>
      <c r="M32" s="11" t="s">
        <v>17</v>
      </c>
      <c r="N32" s="47" t="s">
        <v>5</v>
      </c>
    </row>
    <row r="33" spans="1:14" ht="15.75" thickBot="1">
      <c r="A33" s="22">
        <v>2017</v>
      </c>
      <c r="B33" s="17">
        <f>+'Comparativo Mercaderias por mes'!B10</f>
        <v>29</v>
      </c>
      <c r="C33" s="17">
        <f>+'Comparativo Mercaderias por mes'!C10</f>
        <v>48</v>
      </c>
      <c r="D33" s="17">
        <f>+'Comparativo Mercaderias por mes'!D10</f>
        <v>32</v>
      </c>
      <c r="E33" s="17">
        <f>+'Comparativo Mercaderias por mes'!E10</f>
        <v>51</v>
      </c>
      <c r="F33" s="17">
        <f>+'Comparativo Mercaderias por mes'!F10</f>
        <v>81</v>
      </c>
      <c r="G33" s="17">
        <f>+'Comparativo Mercaderias por mes'!G10</f>
        <v>117</v>
      </c>
      <c r="H33" s="17">
        <f>+'Comparativo Mercaderias por mes'!H10</f>
        <v>122</v>
      </c>
      <c r="I33" s="17">
        <f>+'Comparativo Mercaderias por mes'!I10</f>
        <v>235</v>
      </c>
      <c r="J33" s="17">
        <f>+'Comparativo Mercaderias por mes'!J10</f>
        <v>289</v>
      </c>
      <c r="K33" s="17">
        <f>+'Comparativo Mercaderias por mes'!K10</f>
        <v>203</v>
      </c>
      <c r="L33" s="17">
        <f>+'Comparativo Mercaderias por mes'!L10</f>
        <v>48</v>
      </c>
      <c r="M33" s="17">
        <f>+'Comparativo Mercaderias por mes'!M10</f>
        <v>22</v>
      </c>
      <c r="N33" s="48">
        <f>SUM(B33:M33)</f>
        <v>1277</v>
      </c>
    </row>
    <row r="34" spans="1:14" ht="15.75" thickBot="1">
      <c r="A34" s="22">
        <f>+A33+1</f>
        <v>2018</v>
      </c>
      <c r="B34" s="17">
        <f>+'Comparativo Mercaderias por mes'!B22</f>
        <v>36</v>
      </c>
      <c r="C34" s="17">
        <f>+'Comparativo Mercaderias por mes'!C22</f>
        <v>40</v>
      </c>
      <c r="D34" s="17">
        <f>+'Comparativo Mercaderias por mes'!D22</f>
        <v>57</v>
      </c>
      <c r="E34" s="17">
        <f>+'Comparativo Mercaderias por mes'!E22</f>
        <v>62</v>
      </c>
      <c r="F34" s="17">
        <f>+'Comparativo Mercaderias por mes'!F22</f>
        <v>88</v>
      </c>
      <c r="G34" s="17">
        <f>+'Comparativo Mercaderias por mes'!G22</f>
        <v>119</v>
      </c>
      <c r="H34" s="17">
        <f>+'Comparativo Mercaderias por mes'!H22</f>
        <v>256</v>
      </c>
      <c r="I34" s="17">
        <f>+'Comparativo Mercaderias por mes'!I22</f>
        <v>284</v>
      </c>
      <c r="J34" s="17">
        <f>+'Comparativo Mercaderias por mes'!J22</f>
        <v>376</v>
      </c>
      <c r="K34" s="17">
        <f>+'Comparativo Mercaderias por mes'!K22</f>
        <v>372</v>
      </c>
      <c r="L34" s="17">
        <f>+'Comparativo Mercaderias por mes'!L22</f>
        <v>49</v>
      </c>
      <c r="M34" s="17">
        <f>+'Comparativo Mercaderias por mes'!M22</f>
        <v>29</v>
      </c>
      <c r="N34" s="49">
        <f>SUM(B34:M34)</f>
        <v>1768</v>
      </c>
    </row>
    <row r="35" spans="1:14" ht="15.75" thickBot="1">
      <c r="A35" s="22">
        <f>+A34+1</f>
        <v>2019</v>
      </c>
      <c r="B35" s="17">
        <f>+'Comparativo Mercaderias por mes'!B33</f>
        <v>40</v>
      </c>
      <c r="C35" s="17">
        <f>+'Comparativo Mercaderias por mes'!C33</f>
        <v>39</v>
      </c>
      <c r="D35" s="17">
        <f>+'Comparativo Mercaderias por mes'!D33</f>
        <v>88</v>
      </c>
      <c r="E35" s="17">
        <f>+'Comparativo Mercaderias por mes'!E33</f>
        <v>88</v>
      </c>
      <c r="F35" s="17">
        <f>+'Comparativo Mercaderias por mes'!F33</f>
        <v>38</v>
      </c>
      <c r="G35" s="17">
        <f>+'Comparativo Mercaderias por mes'!G33</f>
        <v>135</v>
      </c>
      <c r="H35" s="17">
        <f>+'Comparativo Mercaderias por mes'!H33</f>
        <v>351</v>
      </c>
      <c r="I35" s="17">
        <f>+'Comparativo Mercaderias por mes'!I33</f>
        <v>379</v>
      </c>
      <c r="J35" s="17">
        <f>+'Comparativo Mercaderias por mes'!J33</f>
        <v>242</v>
      </c>
      <c r="K35" s="17">
        <f>+'Comparativo Mercaderias por mes'!K33</f>
        <v>218</v>
      </c>
      <c r="L35" s="17">
        <f>+'Comparativo Mercaderias por mes'!L33</f>
        <v>31</v>
      </c>
      <c r="M35" s="17">
        <f>+'Comparativo Mercaderias por mes'!M33</f>
        <v>21</v>
      </c>
      <c r="N35" s="49">
        <f>SUM(B35:M35)</f>
        <v>1670</v>
      </c>
    </row>
    <row r="36" spans="1:14" ht="15.75" thickBot="1">
      <c r="A36" s="22">
        <f>+A35+1</f>
        <v>2020</v>
      </c>
      <c r="B36" s="17">
        <f>+'Comparativo Mercaderias por mes'!B44</f>
        <v>36</v>
      </c>
      <c r="C36" s="17">
        <f>+'Comparativo Mercaderias por mes'!C44</f>
        <v>44</v>
      </c>
      <c r="D36" s="17">
        <f>+'Comparativo Mercaderias por mes'!D44</f>
        <v>21</v>
      </c>
      <c r="E36" s="17">
        <f>+'Comparativo Mercaderias por mes'!E44</f>
        <v>45</v>
      </c>
      <c r="F36" s="17">
        <f>+'Comparativo Mercaderias por mes'!F44</f>
        <v>38</v>
      </c>
      <c r="G36" s="17">
        <f>+'Comparativo Mercaderias por mes'!G44</f>
        <v>60</v>
      </c>
      <c r="H36" s="17">
        <f>+'Comparativo Mercaderias por mes'!H44</f>
        <v>187</v>
      </c>
      <c r="I36" s="17">
        <f>+'Comparativo Mercaderias por mes'!I44</f>
        <v>391</v>
      </c>
      <c r="J36" s="17">
        <f>+'Comparativo Mercaderias por mes'!J44</f>
        <v>306</v>
      </c>
      <c r="K36" s="17">
        <f>+'Comparativo Mercaderias por mes'!K44</f>
        <v>161</v>
      </c>
      <c r="L36" s="17">
        <f>+'Comparativo Mercaderias por mes'!L44</f>
        <v>20</v>
      </c>
      <c r="M36" s="17">
        <f>+'Comparativo Mercaderias por mes'!M44</f>
        <v>42</v>
      </c>
      <c r="N36" s="49">
        <f>SUM(B36:M36)</f>
        <v>1351</v>
      </c>
    </row>
    <row r="37" spans="1:14" ht="15">
      <c r="A37" s="22">
        <f>+A36+1</f>
        <v>2021</v>
      </c>
      <c r="B37" s="46">
        <f>+'Comparativo Mercaderias por mes'!B55</f>
        <v>37</v>
      </c>
      <c r="C37" s="46">
        <f>+'Comparativo Mercaderias por mes'!C55</f>
        <v>37</v>
      </c>
      <c r="D37" s="46">
        <f>+'Comparativo Mercaderias por mes'!D55</f>
        <v>36</v>
      </c>
      <c r="E37" s="46">
        <f>+'Comparativo Mercaderias por mes'!E55</f>
        <v>87</v>
      </c>
      <c r="F37" s="46">
        <f>+'Comparativo Mercaderias por mes'!F55</f>
        <v>110</v>
      </c>
      <c r="G37" s="46">
        <f>+'Comparativo Mercaderias por mes'!G55</f>
        <v>256</v>
      </c>
      <c r="H37" s="46">
        <f>+'Comparativo Mercaderias por mes'!H55</f>
        <v>491</v>
      </c>
      <c r="I37" s="46">
        <f>+'Comparativo Mercaderias por mes'!I55</f>
        <v>477</v>
      </c>
      <c r="J37" s="46">
        <f>+'Comparativo Mercaderias por mes'!J55</f>
        <v>257</v>
      </c>
      <c r="K37" s="46">
        <f>+'Comparativo Mercaderias por mes'!K55</f>
        <v>48</v>
      </c>
      <c r="L37" s="46">
        <f>+'Comparativo Mercaderias por mes'!L55</f>
        <v>20</v>
      </c>
      <c r="M37" s="46">
        <f>+'Comparativo Mercaderias por mes'!M55</f>
        <v>13</v>
      </c>
      <c r="N37" s="49">
        <f>SUM(B37:M37)</f>
        <v>1869</v>
      </c>
    </row>
    <row r="61" spans="1:14" ht="19.5" thickBot="1">
      <c r="A61" s="56" t="s">
        <v>30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</row>
    <row r="62" spans="1:14" ht="15.75" thickBot="1">
      <c r="A62" s="50" t="s">
        <v>32</v>
      </c>
      <c r="B62" s="11" t="s">
        <v>6</v>
      </c>
      <c r="C62" s="11" t="s">
        <v>7</v>
      </c>
      <c r="D62" s="11" t="s">
        <v>8</v>
      </c>
      <c r="E62" s="11" t="s">
        <v>9</v>
      </c>
      <c r="F62" s="11" t="s">
        <v>10</v>
      </c>
      <c r="G62" s="11" t="s">
        <v>11</v>
      </c>
      <c r="H62" s="11" t="s">
        <v>12</v>
      </c>
      <c r="I62" s="11" t="s">
        <v>13</v>
      </c>
      <c r="J62" s="11" t="s">
        <v>14</v>
      </c>
      <c r="K62" s="11" t="s">
        <v>15</v>
      </c>
      <c r="L62" s="11" t="s">
        <v>16</v>
      </c>
      <c r="M62" s="11" t="s">
        <v>17</v>
      </c>
      <c r="N62" s="47" t="s">
        <v>5</v>
      </c>
    </row>
    <row r="63" spans="1:14" ht="15.75" thickBot="1">
      <c r="A63" s="22">
        <v>2017</v>
      </c>
      <c r="B63" s="17">
        <f>+'Comparativo Mercaderias por mes'!B9</f>
        <v>2244</v>
      </c>
      <c r="C63" s="17">
        <f>+'Comparativo Mercaderias por mes'!C9</f>
        <v>2232</v>
      </c>
      <c r="D63" s="17">
        <f>+'Comparativo Mercaderias por mes'!D9</f>
        <v>2594</v>
      </c>
      <c r="E63" s="17">
        <f>+'Comparativo Mercaderias por mes'!E9</f>
        <v>2101</v>
      </c>
      <c r="F63" s="17">
        <f>+'Comparativo Mercaderias por mes'!F9</f>
        <v>1908</v>
      </c>
      <c r="G63" s="17">
        <f>+'Comparativo Mercaderias por mes'!G9</f>
        <v>1813</v>
      </c>
      <c r="H63" s="17">
        <f>+'Comparativo Mercaderias por mes'!H9</f>
        <v>2659</v>
      </c>
      <c r="I63" s="17">
        <f>+'Comparativo Mercaderias por mes'!I9</f>
        <v>3009</v>
      </c>
      <c r="J63" s="17">
        <f>+'Comparativo Mercaderias por mes'!J9</f>
        <v>3341</v>
      </c>
      <c r="K63" s="17">
        <f>+'Comparativo Mercaderias por mes'!K9</f>
        <v>4305</v>
      </c>
      <c r="L63" s="17">
        <f>+'Comparativo Mercaderias por mes'!L9</f>
        <v>2512</v>
      </c>
      <c r="M63" s="17">
        <f>+'Comparativo Mercaderias por mes'!M9</f>
        <v>2245</v>
      </c>
      <c r="N63" s="48">
        <f>SUM(B63:M63)</f>
        <v>30963</v>
      </c>
    </row>
    <row r="64" spans="1:14" ht="15.75" thickBot="1">
      <c r="A64" s="22">
        <f>+A63+1</f>
        <v>2018</v>
      </c>
      <c r="B64" s="17">
        <f>+'Comparativo Mercaderias por mes'!B21</f>
        <v>2199</v>
      </c>
      <c r="C64" s="17">
        <f>+'Comparativo Mercaderias por mes'!C21</f>
        <v>3610</v>
      </c>
      <c r="D64" s="17">
        <f>+'Comparativo Mercaderias por mes'!D21</f>
        <v>3161</v>
      </c>
      <c r="E64" s="17">
        <f>+'Comparativo Mercaderias por mes'!E21</f>
        <v>2918</v>
      </c>
      <c r="F64" s="17">
        <f>+'Comparativo Mercaderias por mes'!F21</f>
        <v>2197</v>
      </c>
      <c r="G64" s="17">
        <f>+'Comparativo Mercaderias por mes'!G21</f>
        <v>3190</v>
      </c>
      <c r="H64" s="17">
        <f>+'Comparativo Mercaderias por mes'!H21</f>
        <v>2989</v>
      </c>
      <c r="I64" s="17">
        <f>+'Comparativo Mercaderias por mes'!I21</f>
        <v>3067</v>
      </c>
      <c r="J64" s="17">
        <f>+'Comparativo Mercaderias por mes'!J21</f>
        <v>3773</v>
      </c>
      <c r="K64" s="17">
        <f>+'Comparativo Mercaderias por mes'!K21</f>
        <v>3383</v>
      </c>
      <c r="L64" s="17">
        <f>+'Comparativo Mercaderias por mes'!L21</f>
        <v>2503</v>
      </c>
      <c r="M64" s="17">
        <f>+'Comparativo Mercaderias por mes'!M21</f>
        <v>2791</v>
      </c>
      <c r="N64" s="49">
        <f>SUM(B64:M64)</f>
        <v>35781</v>
      </c>
    </row>
    <row r="65" spans="1:14" ht="15.75" thickBot="1">
      <c r="A65" s="22">
        <f>+A64+1</f>
        <v>2019</v>
      </c>
      <c r="B65" s="17">
        <f>+'Comparativo Mercaderias por mes'!B32</f>
        <v>2612</v>
      </c>
      <c r="C65" s="17">
        <f>+'Comparativo Mercaderias por mes'!C32</f>
        <v>3261</v>
      </c>
      <c r="D65" s="17">
        <f>+'Comparativo Mercaderias por mes'!D32</f>
        <v>2178</v>
      </c>
      <c r="E65" s="17">
        <f>+'Comparativo Mercaderias por mes'!E32</f>
        <v>1999</v>
      </c>
      <c r="F65" s="17">
        <f>+'Comparativo Mercaderias por mes'!F32</f>
        <v>3483</v>
      </c>
      <c r="G65" s="17">
        <f>+'Comparativo Mercaderias por mes'!G32</f>
        <v>2968</v>
      </c>
      <c r="H65" s="17">
        <f>+'Comparativo Mercaderias por mes'!H32</f>
        <v>2508</v>
      </c>
      <c r="I65" s="17">
        <f>+'Comparativo Mercaderias por mes'!I32</f>
        <v>4556</v>
      </c>
      <c r="J65" s="17">
        <f>+'Comparativo Mercaderias por mes'!J32</f>
        <v>1899</v>
      </c>
      <c r="K65" s="17">
        <f>+'Comparativo Mercaderias por mes'!K32</f>
        <v>2516</v>
      </c>
      <c r="L65" s="17">
        <f>+'Comparativo Mercaderias por mes'!L32</f>
        <v>2930</v>
      </c>
      <c r="M65" s="17">
        <f>+'Comparativo Mercaderias por mes'!M32</f>
        <v>4047</v>
      </c>
      <c r="N65" s="49">
        <f>SUM(B65:M65)</f>
        <v>34957</v>
      </c>
    </row>
    <row r="66" spans="1:14" ht="15.75" thickBot="1">
      <c r="A66" s="22">
        <f>+A65+1</f>
        <v>2020</v>
      </c>
      <c r="B66" s="17">
        <f>+'Comparativo Mercaderias por mes'!B43</f>
        <v>1838</v>
      </c>
      <c r="C66" s="17">
        <f>+'Comparativo Mercaderias por mes'!C43</f>
        <v>2196</v>
      </c>
      <c r="D66" s="17">
        <f>+'Comparativo Mercaderias por mes'!D43</f>
        <v>2998</v>
      </c>
      <c r="E66" s="17">
        <f>+'Comparativo Mercaderias por mes'!E43</f>
        <v>2548</v>
      </c>
      <c r="F66" s="17">
        <f>+'Comparativo Mercaderias por mes'!F43</f>
        <v>2406</v>
      </c>
      <c r="G66" s="17">
        <f>+'Comparativo Mercaderias por mes'!G43</f>
        <v>1562</v>
      </c>
      <c r="H66" s="17">
        <f>+'Comparativo Mercaderias por mes'!H43</f>
        <v>1796</v>
      </c>
      <c r="I66" s="17">
        <f>+'Comparativo Mercaderias por mes'!I43</f>
        <v>3498</v>
      </c>
      <c r="J66" s="17">
        <f>+'Comparativo Mercaderias por mes'!J43</f>
        <v>4763</v>
      </c>
      <c r="K66" s="17">
        <f>+'Comparativo Mercaderias por mes'!K43</f>
        <v>2589</v>
      </c>
      <c r="L66" s="17">
        <f>+'Comparativo Mercaderias por mes'!L43</f>
        <v>1693</v>
      </c>
      <c r="M66" s="17">
        <f>+'Comparativo Mercaderias por mes'!M43</f>
        <v>1614</v>
      </c>
      <c r="N66" s="49">
        <f>SUM(B66:M66)</f>
        <v>29501</v>
      </c>
    </row>
    <row r="67" spans="1:14" ht="15">
      <c r="A67" s="22">
        <f>+A66+1</f>
        <v>2021</v>
      </c>
      <c r="B67" s="46">
        <f>+'Comparativo Mercaderias por mes'!B54</f>
        <v>1279</v>
      </c>
      <c r="C67" s="46">
        <f>+'Comparativo Mercaderias por mes'!C54</f>
        <v>3041</v>
      </c>
      <c r="D67" s="46">
        <f>+'Comparativo Mercaderias por mes'!D54</f>
        <v>2268</v>
      </c>
      <c r="E67" s="46">
        <f>+'Comparativo Mercaderias por mes'!E54</f>
        <v>2760</v>
      </c>
      <c r="F67" s="46">
        <f>+'Comparativo Mercaderias por mes'!F54</f>
        <v>1684</v>
      </c>
      <c r="G67" s="46">
        <f>+'Comparativo Mercaderias por mes'!G54</f>
        <v>2492</v>
      </c>
      <c r="H67" s="46">
        <f>+'Comparativo Mercaderias por mes'!H54</f>
        <v>1528</v>
      </c>
      <c r="I67" s="46">
        <f>+'Comparativo Mercaderias por mes'!I54</f>
        <v>4049</v>
      </c>
      <c r="J67" s="46">
        <f>+'Comparativo Mercaderias por mes'!J54</f>
        <v>1659</v>
      </c>
      <c r="K67" s="46">
        <f>+'Comparativo Mercaderias por mes'!K54</f>
        <v>2568</v>
      </c>
      <c r="L67" s="46">
        <f>+'Comparativo Mercaderias por mes'!L54</f>
        <v>580</v>
      </c>
      <c r="M67" s="46">
        <f>+'Comparativo Mercaderias por mes'!M54</f>
        <v>1301</v>
      </c>
      <c r="N67" s="49">
        <f>SUM(B67:M67)</f>
        <v>25209</v>
      </c>
    </row>
    <row r="91" spans="1:14" ht="19.5" thickBot="1">
      <c r="A91" s="56" t="s">
        <v>29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</row>
    <row r="92" spans="1:14" ht="15.75" thickBot="1">
      <c r="A92" s="50" t="s">
        <v>32</v>
      </c>
      <c r="B92" s="11" t="s">
        <v>6</v>
      </c>
      <c r="C92" s="11" t="s">
        <v>7</v>
      </c>
      <c r="D92" s="11" t="s">
        <v>8</v>
      </c>
      <c r="E92" s="11" t="s">
        <v>9</v>
      </c>
      <c r="F92" s="11" t="s">
        <v>10</v>
      </c>
      <c r="G92" s="11" t="s">
        <v>11</v>
      </c>
      <c r="H92" s="11" t="s">
        <v>12</v>
      </c>
      <c r="I92" s="11" t="s">
        <v>13</v>
      </c>
      <c r="J92" s="11" t="s">
        <v>14</v>
      </c>
      <c r="K92" s="11" t="s">
        <v>15</v>
      </c>
      <c r="L92" s="11" t="s">
        <v>16</v>
      </c>
      <c r="M92" s="11" t="s">
        <v>17</v>
      </c>
      <c r="N92" s="47" t="s">
        <v>5</v>
      </c>
    </row>
    <row r="93" spans="1:14" ht="15.75" thickBot="1">
      <c r="A93" s="22">
        <v>2017</v>
      </c>
      <c r="B93" s="17">
        <f>+'Comparativo Mercaderias por mes'!B3</f>
        <v>33444</v>
      </c>
      <c r="C93" s="17">
        <f>+'Comparativo Mercaderias por mes'!C3</f>
        <v>35421</v>
      </c>
      <c r="D93" s="17">
        <f>+'Comparativo Mercaderias por mes'!D3</f>
        <v>37534</v>
      </c>
      <c r="E93" s="17">
        <f>+'Comparativo Mercaderias por mes'!E3</f>
        <v>36945</v>
      </c>
      <c r="F93" s="17">
        <f>+'Comparativo Mercaderias por mes'!F3</f>
        <v>35963</v>
      </c>
      <c r="G93" s="17">
        <f>+'Comparativo Mercaderias por mes'!G3</f>
        <v>45582</v>
      </c>
      <c r="H93" s="17">
        <f>+'Comparativo Mercaderias por mes'!H3</f>
        <v>46632</v>
      </c>
      <c r="I93" s="17">
        <f>+'Comparativo Mercaderias por mes'!I3</f>
        <v>58405</v>
      </c>
      <c r="J93" s="17">
        <f>+'Comparativo Mercaderias por mes'!J3</f>
        <v>41290</v>
      </c>
      <c r="K93" s="17">
        <f>+'Comparativo Mercaderias por mes'!K3</f>
        <v>81690</v>
      </c>
      <c r="L93" s="17">
        <f>+'Comparativo Mercaderias por mes'!L3</f>
        <v>47952</v>
      </c>
      <c r="M93" s="17">
        <f>+'Comparativo Mercaderias por mes'!M3</f>
        <v>23031</v>
      </c>
      <c r="N93" s="48">
        <f>SUM(B93:M93)</f>
        <v>523889</v>
      </c>
    </row>
    <row r="94" spans="1:14" ht="15.75" thickBot="1">
      <c r="A94" s="22">
        <f>+A93+1</f>
        <v>2018</v>
      </c>
      <c r="B94" s="17">
        <f>+'Comparativo Mercaderias por mes'!B15</f>
        <v>61331</v>
      </c>
      <c r="C94" s="17">
        <f>+'Comparativo Mercaderias por mes'!C15</f>
        <v>42920</v>
      </c>
      <c r="D94" s="17">
        <f>+'Comparativo Mercaderias por mes'!D15</f>
        <v>42947</v>
      </c>
      <c r="E94" s="17">
        <f>+'Comparativo Mercaderias por mes'!E15</f>
        <v>43448</v>
      </c>
      <c r="F94" s="17">
        <f>+'Comparativo Mercaderias por mes'!F15</f>
        <v>31663</v>
      </c>
      <c r="G94" s="17">
        <f>+'Comparativo Mercaderias por mes'!G15</f>
        <v>43964</v>
      </c>
      <c r="H94" s="17">
        <f>+'Comparativo Mercaderias por mes'!H15</f>
        <v>46452</v>
      </c>
      <c r="I94" s="17">
        <f>+'Comparativo Mercaderias por mes'!I15</f>
        <v>45608</v>
      </c>
      <c r="J94" s="17">
        <f>+'Comparativo Mercaderias por mes'!J15</f>
        <v>49325</v>
      </c>
      <c r="K94" s="17">
        <f>+'Comparativo Mercaderias por mes'!K15</f>
        <v>24076</v>
      </c>
      <c r="L94" s="17">
        <f>+'Comparativo Mercaderias por mes'!L15</f>
        <v>51198</v>
      </c>
      <c r="M94" s="17">
        <f>+'Comparativo Mercaderias por mes'!M15</f>
        <v>54694</v>
      </c>
      <c r="N94" s="49">
        <f>SUM(B94:M94)</f>
        <v>537626</v>
      </c>
    </row>
    <row r="95" spans="1:14" ht="15.75" thickBot="1">
      <c r="A95" s="22">
        <f>+A94+1</f>
        <v>2019</v>
      </c>
      <c r="B95" s="17">
        <f>+'Comparativo Mercaderias por mes'!B26</f>
        <v>28857</v>
      </c>
      <c r="C95" s="17">
        <f>+'Comparativo Mercaderias por mes'!C26</f>
        <v>38424</v>
      </c>
      <c r="D95" s="17">
        <f>+'Comparativo Mercaderias por mes'!D26</f>
        <v>46665</v>
      </c>
      <c r="E95" s="17">
        <f>+'Comparativo Mercaderias por mes'!E26</f>
        <v>35348</v>
      </c>
      <c r="F95" s="17">
        <f>+'Comparativo Mercaderias por mes'!F26</f>
        <v>39894</v>
      </c>
      <c r="G95" s="17">
        <f>+'Comparativo Mercaderias por mes'!G26</f>
        <v>58501</v>
      </c>
      <c r="H95" s="17">
        <f>+'Comparativo Mercaderias por mes'!H26</f>
        <v>20370</v>
      </c>
      <c r="I95" s="17">
        <f>+'Comparativo Mercaderias por mes'!I26</f>
        <v>52482</v>
      </c>
      <c r="J95" s="17">
        <f>+'Comparativo Mercaderias por mes'!J26</f>
        <v>35835</v>
      </c>
      <c r="K95" s="17">
        <f>+'Comparativo Mercaderias por mes'!K26</f>
        <v>51883</v>
      </c>
      <c r="L95" s="17">
        <f>+'Comparativo Mercaderias por mes'!L26</f>
        <v>73526</v>
      </c>
      <c r="M95" s="17">
        <f>+'Comparativo Mercaderias por mes'!M26</f>
        <v>32691</v>
      </c>
      <c r="N95" s="49">
        <f>SUM(B95:M95)</f>
        <v>514476</v>
      </c>
    </row>
    <row r="96" spans="1:14" ht="15.75" thickBot="1">
      <c r="A96" s="22">
        <f>+A95+1</f>
        <v>2020</v>
      </c>
      <c r="B96" s="17">
        <f>+'Comparativo Mercaderias por mes'!B37</f>
        <v>31854</v>
      </c>
      <c r="C96" s="17">
        <f>+'Comparativo Mercaderias por mes'!C37</f>
        <v>36861</v>
      </c>
      <c r="D96" s="17">
        <f>+'Comparativo Mercaderias por mes'!D37</f>
        <v>41829</v>
      </c>
      <c r="E96" s="17">
        <f>+'Comparativo Mercaderias por mes'!E37</f>
        <v>39489</v>
      </c>
      <c r="F96" s="17">
        <f>+'Comparativo Mercaderias por mes'!F37</f>
        <v>31690</v>
      </c>
      <c r="G96" s="17">
        <f>+'Comparativo Mercaderias por mes'!G37</f>
        <v>30043</v>
      </c>
      <c r="H96" s="17">
        <f>+'Comparativo Mercaderias por mes'!H37</f>
        <v>29889</v>
      </c>
      <c r="I96" s="17">
        <f>+'Comparativo Mercaderias por mes'!I37</f>
        <v>40474</v>
      </c>
      <c r="J96" s="17">
        <f>+'Comparativo Mercaderias por mes'!J37</f>
        <v>41945</v>
      </c>
      <c r="K96" s="17">
        <f>+'Comparativo Mercaderias por mes'!K37</f>
        <v>30857</v>
      </c>
      <c r="L96" s="17">
        <f>+'Comparativo Mercaderias por mes'!L37</f>
        <v>25696</v>
      </c>
      <c r="M96" s="17">
        <f>+'Comparativo Mercaderias por mes'!M37</f>
        <v>30479</v>
      </c>
      <c r="N96" s="49">
        <f>SUM(B96:M96)</f>
        <v>411106</v>
      </c>
    </row>
    <row r="97" spans="1:14" ht="15">
      <c r="A97" s="22">
        <f>+A96+1</f>
        <v>2021</v>
      </c>
      <c r="B97" s="17">
        <f>+'Comparativo Mercaderias por mes'!B48</f>
        <v>12559</v>
      </c>
      <c r="C97" s="17">
        <f>+'Comparativo Mercaderias por mes'!C48</f>
        <v>26503</v>
      </c>
      <c r="D97" s="17">
        <f>+'Comparativo Mercaderias por mes'!D48</f>
        <v>12133</v>
      </c>
      <c r="E97" s="17">
        <f>+'Comparativo Mercaderias por mes'!E48</f>
        <v>49008</v>
      </c>
      <c r="F97" s="17">
        <f>+'Comparativo Mercaderias por mes'!F48</f>
        <v>23870</v>
      </c>
      <c r="G97" s="17">
        <f>+'Comparativo Mercaderias por mes'!G48</f>
        <v>39271</v>
      </c>
      <c r="H97" s="17">
        <f>+'Comparativo Mercaderias por mes'!H48</f>
        <v>12461</v>
      </c>
      <c r="I97" s="17">
        <f>+'Comparativo Mercaderias por mes'!I48</f>
        <v>57202</v>
      </c>
      <c r="J97" s="17">
        <f>+'Comparativo Mercaderias por mes'!J48</f>
        <v>27244</v>
      </c>
      <c r="K97" s="17">
        <f>+'Comparativo Mercaderias por mes'!K48</f>
        <v>31210</v>
      </c>
      <c r="L97" s="17">
        <f>+'Comparativo Mercaderias por mes'!L48</f>
        <v>5529</v>
      </c>
      <c r="M97" s="17">
        <f>+'Comparativo Mercaderias por mes'!M48</f>
        <v>38670</v>
      </c>
      <c r="N97" s="49">
        <f>SUM(B97:M97)</f>
        <v>335660</v>
      </c>
    </row>
    <row r="123" spans="1:14" ht="19.5" thickBot="1">
      <c r="A123" s="56" t="s">
        <v>28</v>
      </c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</row>
    <row r="124" spans="1:14" ht="15.75" thickBot="1">
      <c r="A124" s="50" t="s">
        <v>32</v>
      </c>
      <c r="B124" s="11" t="s">
        <v>6</v>
      </c>
      <c r="C124" s="11" t="s">
        <v>7</v>
      </c>
      <c r="D124" s="11" t="s">
        <v>8</v>
      </c>
      <c r="E124" s="11" t="s">
        <v>9</v>
      </c>
      <c r="F124" s="11" t="s">
        <v>10</v>
      </c>
      <c r="G124" s="11" t="s">
        <v>11</v>
      </c>
      <c r="H124" s="11" t="s">
        <v>12</v>
      </c>
      <c r="I124" s="11" t="s">
        <v>13</v>
      </c>
      <c r="J124" s="11" t="s">
        <v>14</v>
      </c>
      <c r="K124" s="11" t="s">
        <v>15</v>
      </c>
      <c r="L124" s="11" t="s">
        <v>16</v>
      </c>
      <c r="M124" s="11" t="s">
        <v>17</v>
      </c>
      <c r="N124" s="47" t="s">
        <v>5</v>
      </c>
    </row>
    <row r="125" spans="1:14" ht="15.75" thickBot="1">
      <c r="A125" s="22">
        <v>2017</v>
      </c>
      <c r="B125" s="17">
        <f>+'Comparativo Mercaderias por mes'!B4</f>
        <v>52202</v>
      </c>
      <c r="C125" s="17">
        <f>+'Comparativo Mercaderias por mes'!C4</f>
        <v>59438</v>
      </c>
      <c r="D125" s="17">
        <f>+'Comparativo Mercaderias por mes'!D4</f>
        <v>110817</v>
      </c>
      <c r="E125" s="17">
        <f>+'Comparativo Mercaderias por mes'!E4</f>
        <v>54168</v>
      </c>
      <c r="F125" s="17">
        <f>+'Comparativo Mercaderias por mes'!F4</f>
        <v>57475</v>
      </c>
      <c r="G125" s="17">
        <f>+'Comparativo Mercaderias por mes'!G4</f>
        <v>59041</v>
      </c>
      <c r="H125" s="17">
        <f>+'Comparativo Mercaderias por mes'!H4</f>
        <v>108350</v>
      </c>
      <c r="I125" s="17">
        <f>+'Comparativo Mercaderias por mes'!I4</f>
        <v>60377</v>
      </c>
      <c r="J125" s="17">
        <f>+'Comparativo Mercaderias por mes'!J4</f>
        <v>59544</v>
      </c>
      <c r="K125" s="17">
        <f>+'Comparativo Mercaderias por mes'!K4</f>
        <v>60033</v>
      </c>
      <c r="L125" s="17">
        <f>+'Comparativo Mercaderias por mes'!L4</f>
        <v>111996</v>
      </c>
      <c r="M125" s="17">
        <f>+'Comparativo Mercaderias por mes'!M4</f>
        <v>56884</v>
      </c>
      <c r="N125" s="48">
        <f>SUM(B125:M125)</f>
        <v>850325</v>
      </c>
    </row>
    <row r="126" spans="1:14" ht="15.75" thickBot="1">
      <c r="A126" s="22">
        <f>+A125+1</f>
        <v>2018</v>
      </c>
      <c r="B126" s="17">
        <f>+'Comparativo Mercaderias por mes'!B16</f>
        <v>105151</v>
      </c>
      <c r="C126" s="17">
        <f>+'Comparativo Mercaderias por mes'!C16</f>
        <v>67076</v>
      </c>
      <c r="D126" s="17">
        <f>+'Comparativo Mercaderias por mes'!D16</f>
        <v>67428</v>
      </c>
      <c r="E126" s="17">
        <f>+'Comparativo Mercaderias por mes'!E16</f>
        <v>58012</v>
      </c>
      <c r="F126" s="17">
        <f>+'Comparativo Mercaderias por mes'!F16</f>
        <v>116886</v>
      </c>
      <c r="G126" s="17">
        <f>+'Comparativo Mercaderias por mes'!G16</f>
        <v>51072</v>
      </c>
      <c r="H126" s="17">
        <f>+'Comparativo Mercaderias por mes'!H16</f>
        <v>106369</v>
      </c>
      <c r="I126" s="17">
        <f>+'Comparativo Mercaderias por mes'!I16</f>
        <v>67544</v>
      </c>
      <c r="J126" s="17">
        <f>+'Comparativo Mercaderias por mes'!J16</f>
        <v>117929</v>
      </c>
      <c r="K126" s="17">
        <f>+'Comparativo Mercaderias por mes'!K16</f>
        <v>67689</v>
      </c>
      <c r="L126" s="17">
        <f>+'Comparativo Mercaderias por mes'!L16</f>
        <v>73585</v>
      </c>
      <c r="M126" s="17">
        <f>+'Comparativo Mercaderias por mes'!M16</f>
        <v>73530</v>
      </c>
      <c r="N126" s="49">
        <f>SUM(B126:M126)</f>
        <v>972271</v>
      </c>
    </row>
    <row r="127" spans="1:14" ht="15.75" thickBot="1">
      <c r="A127" s="22">
        <f>+A126+1</f>
        <v>2019</v>
      </c>
      <c r="B127" s="17">
        <f>+'Comparativo Mercaderias por mes'!B27</f>
        <v>126211</v>
      </c>
      <c r="C127" s="17">
        <f>+'Comparativo Mercaderias por mes'!C27</f>
        <v>55112</v>
      </c>
      <c r="D127" s="17">
        <f>+'Comparativo Mercaderias por mes'!D27</f>
        <v>70049</v>
      </c>
      <c r="E127" s="17">
        <f>+'Comparativo Mercaderias por mes'!E27</f>
        <v>114284</v>
      </c>
      <c r="F127" s="17">
        <f>+'Comparativo Mercaderias por mes'!F27</f>
        <v>59294</v>
      </c>
      <c r="G127" s="17">
        <f>+'Comparativo Mercaderias por mes'!G27</f>
        <v>112228</v>
      </c>
      <c r="H127" s="17">
        <f>+'Comparativo Mercaderias por mes'!H27</f>
        <v>72404</v>
      </c>
      <c r="I127" s="17">
        <f>+'Comparativo Mercaderias por mes'!I27</f>
        <v>62828</v>
      </c>
      <c r="J127" s="17">
        <f>+'Comparativo Mercaderias por mes'!J27</f>
        <v>110440</v>
      </c>
      <c r="K127" s="17">
        <f>+'Comparativo Mercaderias por mes'!K27</f>
        <v>66334</v>
      </c>
      <c r="L127" s="17">
        <f>+'Comparativo Mercaderias por mes'!L27</f>
        <v>65907</v>
      </c>
      <c r="M127" s="17">
        <f>+'Comparativo Mercaderias por mes'!M27</f>
        <v>116229</v>
      </c>
      <c r="N127" s="49">
        <f>SUM(B127:M127)</f>
        <v>1031320</v>
      </c>
    </row>
    <row r="128" spans="1:14" ht="15.75" thickBot="1">
      <c r="A128" s="22">
        <f>+A127+1</f>
        <v>2020</v>
      </c>
      <c r="B128" s="17">
        <f>+'Comparativo Mercaderias por mes'!B38</f>
        <v>80210</v>
      </c>
      <c r="C128" s="17">
        <f>+'Comparativo Mercaderias por mes'!C38</f>
        <v>69665</v>
      </c>
      <c r="D128" s="17">
        <f>+'Comparativo Mercaderias por mes'!D38</f>
        <v>128070</v>
      </c>
      <c r="E128" s="17">
        <f>+'Comparativo Mercaderias por mes'!E38</f>
        <v>40313</v>
      </c>
      <c r="F128" s="17">
        <f>+'Comparativo Mercaderias por mes'!F38</f>
        <v>28195</v>
      </c>
      <c r="G128" s="17">
        <f>+'Comparativo Mercaderias por mes'!G38</f>
        <v>68933</v>
      </c>
      <c r="H128" s="17">
        <f>+'Comparativo Mercaderias por mes'!H38</f>
        <v>57680</v>
      </c>
      <c r="I128" s="17">
        <f>+'Comparativo Mercaderias por mes'!I38</f>
        <v>50640</v>
      </c>
      <c r="J128" s="17">
        <f>+'Comparativo Mercaderias por mes'!J38</f>
        <v>3719</v>
      </c>
      <c r="K128" s="17">
        <f>+'Comparativo Mercaderias por mes'!K38</f>
        <v>116411</v>
      </c>
      <c r="L128" s="17">
        <f>+'Comparativo Mercaderias por mes'!L38</f>
        <v>1978</v>
      </c>
      <c r="M128" s="17">
        <f>+'Comparativo Mercaderias por mes'!M38</f>
        <v>63439</v>
      </c>
      <c r="N128" s="49">
        <f>SUM(B128:M128)</f>
        <v>709253</v>
      </c>
    </row>
    <row r="129" spans="1:14" ht="15">
      <c r="A129" s="22">
        <f>+A128+1</f>
        <v>2021</v>
      </c>
      <c r="B129" s="46">
        <f>+'Comparativo Mercaderias por mes'!B49</f>
        <v>54959</v>
      </c>
      <c r="C129" s="46">
        <f>+'Comparativo Mercaderias por mes'!C49</f>
        <v>56186</v>
      </c>
      <c r="D129" s="46">
        <f>+'Comparativo Mercaderias por mes'!D49</f>
        <v>50403</v>
      </c>
      <c r="E129" s="46">
        <f>+'Comparativo Mercaderias por mes'!E49</f>
        <v>67479</v>
      </c>
      <c r="F129" s="46">
        <f>+'Comparativo Mercaderias por mes'!F49</f>
        <v>55089</v>
      </c>
      <c r="G129" s="46">
        <f>+'Comparativo Mercaderias por mes'!G49</f>
        <v>58125</v>
      </c>
      <c r="H129" s="46">
        <f>+'Comparativo Mercaderias por mes'!H49</f>
        <v>55249</v>
      </c>
      <c r="I129" s="46">
        <f>+'Comparativo Mercaderias por mes'!I49</f>
        <v>60797</v>
      </c>
      <c r="J129" s="46">
        <f>+'Comparativo Mercaderias por mes'!J49</f>
        <v>6721</v>
      </c>
      <c r="K129" s="46">
        <f>+'Comparativo Mercaderias por mes'!K49</f>
        <v>122505</v>
      </c>
      <c r="L129" s="46">
        <f>+'Comparativo Mercaderias por mes'!L49</f>
        <v>64950</v>
      </c>
      <c r="M129" s="46">
        <f>+'Comparativo Mercaderias por mes'!M49</f>
        <v>51559</v>
      </c>
      <c r="N129" s="49">
        <f>SUM(B129:M129)</f>
        <v>704022</v>
      </c>
    </row>
    <row r="157" spans="1:14" ht="19.5" thickBot="1">
      <c r="A157" s="56" t="s">
        <v>27</v>
      </c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</row>
    <row r="158" spans="1:14" ht="15.75" thickBot="1">
      <c r="A158" s="50" t="s">
        <v>32</v>
      </c>
      <c r="B158" s="11" t="s">
        <v>6</v>
      </c>
      <c r="C158" s="11" t="s">
        <v>7</v>
      </c>
      <c r="D158" s="11" t="s">
        <v>8</v>
      </c>
      <c r="E158" s="11" t="s">
        <v>9</v>
      </c>
      <c r="F158" s="11" t="s">
        <v>10</v>
      </c>
      <c r="G158" s="11" t="s">
        <v>11</v>
      </c>
      <c r="H158" s="11" t="s">
        <v>12</v>
      </c>
      <c r="I158" s="11" t="s">
        <v>13</v>
      </c>
      <c r="J158" s="11" t="s">
        <v>14</v>
      </c>
      <c r="K158" s="11" t="s">
        <v>15</v>
      </c>
      <c r="L158" s="11" t="s">
        <v>16</v>
      </c>
      <c r="M158" s="11" t="s">
        <v>17</v>
      </c>
      <c r="N158" s="47" t="s">
        <v>5</v>
      </c>
    </row>
    <row r="159" spans="1:14" ht="15.75" thickBot="1">
      <c r="A159" s="22">
        <v>2017</v>
      </c>
      <c r="B159" s="17">
        <f>+'Comparativo Mercaderias por mes'!B5</f>
        <v>16226</v>
      </c>
      <c r="C159" s="17">
        <f>+'Comparativo Mercaderias por mes'!C5</f>
        <v>20995</v>
      </c>
      <c r="D159" s="17">
        <f>+'Comparativo Mercaderias por mes'!D5</f>
        <v>16399</v>
      </c>
      <c r="E159" s="17">
        <f>+'Comparativo Mercaderias por mes'!E5</f>
        <v>21313</v>
      </c>
      <c r="F159" s="17">
        <f>+'Comparativo Mercaderias por mes'!F5</f>
        <v>27165</v>
      </c>
      <c r="G159" s="17">
        <f>+'Comparativo Mercaderias por mes'!G5</f>
        <v>27371</v>
      </c>
      <c r="H159" s="17">
        <f>+'Comparativo Mercaderias por mes'!H5</f>
        <v>23172</v>
      </c>
      <c r="I159" s="17">
        <f>+'Comparativo Mercaderias por mes'!I5</f>
        <v>34043</v>
      </c>
      <c r="J159" s="17">
        <f>+'Comparativo Mercaderias por mes'!J5</f>
        <v>37309</v>
      </c>
      <c r="K159" s="17">
        <f>+'Comparativo Mercaderias por mes'!K5</f>
        <v>32223</v>
      </c>
      <c r="L159" s="17">
        <f>+'Comparativo Mercaderias por mes'!L5</f>
        <v>17309</v>
      </c>
      <c r="M159" s="17">
        <f>+'Comparativo Mercaderias por mes'!M5</f>
        <v>17516</v>
      </c>
      <c r="N159" s="48">
        <f>SUM(B159:M159)</f>
        <v>291041</v>
      </c>
    </row>
    <row r="160" spans="1:14" ht="15.75" thickBot="1">
      <c r="A160" s="22">
        <f>+A159+1</f>
        <v>2018</v>
      </c>
      <c r="B160" s="17">
        <f>+'Comparativo Mercaderias por mes'!B17</f>
        <v>17300</v>
      </c>
      <c r="C160" s="17">
        <f>+'Comparativo Mercaderias por mes'!C17</f>
        <v>23654</v>
      </c>
      <c r="D160" s="17">
        <f>+'Comparativo Mercaderias por mes'!D17</f>
        <v>21560</v>
      </c>
      <c r="E160" s="17">
        <f>+'Comparativo Mercaderias por mes'!E17</f>
        <v>16345</v>
      </c>
      <c r="F160" s="17">
        <f>+'Comparativo Mercaderias por mes'!F17</f>
        <v>21428</v>
      </c>
      <c r="G160" s="17">
        <f>+'Comparativo Mercaderias por mes'!G17</f>
        <v>23625</v>
      </c>
      <c r="H160" s="17">
        <f>+'Comparativo Mercaderias por mes'!H17</f>
        <v>29760</v>
      </c>
      <c r="I160" s="17">
        <f>+'Comparativo Mercaderias por mes'!I17</f>
        <v>29476</v>
      </c>
      <c r="J160" s="17">
        <f>+'Comparativo Mercaderias por mes'!J17</f>
        <v>36902</v>
      </c>
      <c r="K160" s="17">
        <f>+'Comparativo Mercaderias por mes'!K17</f>
        <v>21236</v>
      </c>
      <c r="L160" s="17">
        <f>+'Comparativo Mercaderias por mes'!L17</f>
        <v>19935</v>
      </c>
      <c r="M160" s="17">
        <f>+'Comparativo Mercaderias por mes'!M17</f>
        <v>28939</v>
      </c>
      <c r="N160" s="49">
        <f>SUM(B160:M160)</f>
        <v>290160</v>
      </c>
    </row>
    <row r="161" spans="1:14" ht="15.75" thickBot="1">
      <c r="A161" s="22">
        <f>+A160+1</f>
        <v>2019</v>
      </c>
      <c r="B161" s="17">
        <f>+'Comparativo Mercaderias por mes'!B28</f>
        <v>3595</v>
      </c>
      <c r="C161" s="17">
        <f>+'Comparativo Mercaderias por mes'!C28</f>
        <v>25959</v>
      </c>
      <c r="D161" s="17">
        <f>+'Comparativo Mercaderias por mes'!D28</f>
        <v>23692</v>
      </c>
      <c r="E161" s="17">
        <f>+'Comparativo Mercaderias por mes'!E28</f>
        <v>22087</v>
      </c>
      <c r="F161" s="17">
        <f>+'Comparativo Mercaderias por mes'!F28</f>
        <v>20143</v>
      </c>
      <c r="G161" s="17">
        <f>+'Comparativo Mercaderias por mes'!G28</f>
        <v>26741</v>
      </c>
      <c r="H161" s="17">
        <f>+'Comparativo Mercaderias por mes'!H28</f>
        <v>31532</v>
      </c>
      <c r="I161" s="17">
        <f>+'Comparativo Mercaderias por mes'!I28</f>
        <v>32478</v>
      </c>
      <c r="J161" s="17">
        <f>+'Comparativo Mercaderias por mes'!J28</f>
        <v>29035</v>
      </c>
      <c r="K161" s="17">
        <f>+'Comparativo Mercaderias por mes'!K28</f>
        <v>29454</v>
      </c>
      <c r="L161" s="17">
        <f>+'Comparativo Mercaderias por mes'!L28</f>
        <v>18150</v>
      </c>
      <c r="M161" s="17">
        <f>+'Comparativo Mercaderias por mes'!M28</f>
        <v>15898</v>
      </c>
      <c r="N161" s="49">
        <f>SUM(B161:M161)</f>
        <v>278764</v>
      </c>
    </row>
    <row r="162" spans="1:14" ht="15.75" thickBot="1">
      <c r="A162" s="22">
        <f>+A161+1</f>
        <v>2020</v>
      </c>
      <c r="B162" s="17">
        <f>+'Comparativo Mercaderias por mes'!B39</f>
        <v>2869</v>
      </c>
      <c r="C162" s="17">
        <f>+'Comparativo Mercaderias por mes'!C39</f>
        <v>10161</v>
      </c>
      <c r="D162" s="17">
        <f>+'Comparativo Mercaderias por mes'!D39</f>
        <v>1743</v>
      </c>
      <c r="E162" s="17">
        <f>+'Comparativo Mercaderias por mes'!E39</f>
        <v>9867</v>
      </c>
      <c r="F162" s="17">
        <f>+'Comparativo Mercaderias por mes'!F39</f>
        <v>5642</v>
      </c>
      <c r="G162" s="17">
        <f>+'Comparativo Mercaderias por mes'!G39</f>
        <v>3886</v>
      </c>
      <c r="H162" s="17">
        <f>+'Comparativo Mercaderias por mes'!H39</f>
        <v>24624</v>
      </c>
      <c r="I162" s="17">
        <f>+'Comparativo Mercaderias por mes'!I39</f>
        <v>23948</v>
      </c>
      <c r="J162" s="17">
        <f>+'Comparativo Mercaderias por mes'!J39</f>
        <v>32409</v>
      </c>
      <c r="K162" s="17">
        <f>+'Comparativo Mercaderias por mes'!K39</f>
        <v>9024</v>
      </c>
      <c r="L162" s="17">
        <f>+'Comparativo Mercaderias por mes'!L39</f>
        <v>17257</v>
      </c>
      <c r="M162" s="17">
        <f>+'Comparativo Mercaderias por mes'!M39</f>
        <v>1700</v>
      </c>
      <c r="N162" s="49">
        <f>SUM(B162:M162)</f>
        <v>143130</v>
      </c>
    </row>
    <row r="163" spans="1:14" ht="15">
      <c r="A163" s="22">
        <f>+A162+1</f>
        <v>2021</v>
      </c>
      <c r="B163" s="46">
        <f>+'Comparativo Mercaderias por mes'!B50</f>
        <v>17438</v>
      </c>
      <c r="C163" s="46">
        <f>+'Comparativo Mercaderias por mes'!C50</f>
        <v>22441</v>
      </c>
      <c r="D163" s="46">
        <f>+'Comparativo Mercaderias por mes'!D50</f>
        <v>23569</v>
      </c>
      <c r="E163" s="46">
        <f>+'Comparativo Mercaderias por mes'!E50</f>
        <v>7812</v>
      </c>
      <c r="F163" s="46">
        <f>+'Comparativo Mercaderias por mes'!F50</f>
        <v>24345</v>
      </c>
      <c r="G163" s="46">
        <f>+'Comparativo Mercaderias por mes'!G50</f>
        <v>26404</v>
      </c>
      <c r="H163" s="46">
        <f>+'Comparativo Mercaderias por mes'!H50</f>
        <v>39578</v>
      </c>
      <c r="I163" s="46">
        <f>+'Comparativo Mercaderias por mes'!I50</f>
        <v>20202</v>
      </c>
      <c r="J163" s="46">
        <f>+'Comparativo Mercaderias por mes'!J50</f>
        <v>27219</v>
      </c>
      <c r="K163" s="46">
        <f>+'Comparativo Mercaderias por mes'!K50</f>
        <v>20436</v>
      </c>
      <c r="L163" s="46">
        <f>+'Comparativo Mercaderias por mes'!L50</f>
        <v>18396</v>
      </c>
      <c r="M163" s="46">
        <f>+'Comparativo Mercaderias por mes'!M50</f>
        <v>18336</v>
      </c>
      <c r="N163" s="49">
        <f>SUM(B163:M163)</f>
        <v>266176</v>
      </c>
    </row>
    <row r="192" spans="1:14" ht="19.5" thickBot="1">
      <c r="A192" s="56" t="s">
        <v>31</v>
      </c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</row>
    <row r="193" spans="1:14" ht="15.75" thickBot="1">
      <c r="A193" s="50" t="s">
        <v>32</v>
      </c>
      <c r="B193" s="11" t="s">
        <v>6</v>
      </c>
      <c r="C193" s="11" t="s">
        <v>7</v>
      </c>
      <c r="D193" s="11" t="s">
        <v>8</v>
      </c>
      <c r="E193" s="11" t="s">
        <v>9</v>
      </c>
      <c r="F193" s="11" t="s">
        <v>10</v>
      </c>
      <c r="G193" s="11" t="s">
        <v>11</v>
      </c>
      <c r="H193" s="11" t="s">
        <v>12</v>
      </c>
      <c r="I193" s="11" t="s">
        <v>13</v>
      </c>
      <c r="J193" s="11" t="s">
        <v>14</v>
      </c>
      <c r="K193" s="11" t="s">
        <v>15</v>
      </c>
      <c r="L193" s="11" t="s">
        <v>16</v>
      </c>
      <c r="M193" s="11" t="s">
        <v>17</v>
      </c>
      <c r="N193" s="47" t="s">
        <v>5</v>
      </c>
    </row>
    <row r="194" spans="1:14" ht="15.75" thickBot="1">
      <c r="A194" s="22">
        <v>2017</v>
      </c>
      <c r="B194" s="17">
        <f>+'Comparativo Mercaderias por mes'!B6</f>
        <v>217</v>
      </c>
      <c r="C194" s="17">
        <f>+'Comparativo Mercaderias por mes'!C6</f>
        <v>950</v>
      </c>
      <c r="D194" s="17">
        <f>+'Comparativo Mercaderias por mes'!D6</f>
        <v>1934</v>
      </c>
      <c r="E194" s="17">
        <f>+'Comparativo Mercaderias por mes'!E6</f>
        <v>1868</v>
      </c>
      <c r="F194" s="17">
        <f>+'Comparativo Mercaderias por mes'!F6</f>
        <v>3752</v>
      </c>
      <c r="G194" s="17">
        <f>+'Comparativo Mercaderias por mes'!G6</f>
        <v>2823</v>
      </c>
      <c r="H194" s="17">
        <f>+'Comparativo Mercaderias por mes'!H6</f>
        <v>2778</v>
      </c>
      <c r="I194" s="17">
        <f>+'Comparativo Mercaderias por mes'!I6</f>
        <v>4406</v>
      </c>
      <c r="J194" s="17">
        <f>+'Comparativo Mercaderias por mes'!J6</f>
        <v>3752</v>
      </c>
      <c r="K194" s="17">
        <f>+'Comparativo Mercaderias por mes'!K6</f>
        <v>3844</v>
      </c>
      <c r="L194" s="17">
        <f>+'Comparativo Mercaderias por mes'!L6</f>
        <v>494</v>
      </c>
      <c r="M194" s="17">
        <f>+'Comparativo Mercaderias por mes'!M6</f>
        <v>0</v>
      </c>
      <c r="N194" s="48">
        <f>SUM(B194:M194)</f>
        <v>26818</v>
      </c>
    </row>
    <row r="195" spans="1:14" ht="15.75" thickBot="1">
      <c r="A195" s="22">
        <f>+A194+1</f>
        <v>2018</v>
      </c>
      <c r="B195" s="17">
        <f>+'Comparativo Mercaderias por mes'!B18</f>
        <v>1057</v>
      </c>
      <c r="C195" s="17">
        <f>+'Comparativo Mercaderias por mes'!C18</f>
        <v>1234</v>
      </c>
      <c r="D195" s="17">
        <f>+'Comparativo Mercaderias por mes'!D18</f>
        <v>2226</v>
      </c>
      <c r="E195" s="17">
        <f>+'Comparativo Mercaderias por mes'!E18</f>
        <v>2739</v>
      </c>
      <c r="F195" s="17">
        <f>+'Comparativo Mercaderias por mes'!F18</f>
        <v>2505</v>
      </c>
      <c r="G195" s="17">
        <f>+'Comparativo Mercaderias por mes'!G18</f>
        <v>2037</v>
      </c>
      <c r="H195" s="17">
        <f>+'Comparativo Mercaderias por mes'!H18</f>
        <v>3797</v>
      </c>
      <c r="I195" s="17">
        <f>+'Comparativo Mercaderias por mes'!I18</f>
        <v>3274</v>
      </c>
      <c r="J195" s="17">
        <f>+'Comparativo Mercaderias por mes'!J18</f>
        <v>3967</v>
      </c>
      <c r="K195" s="17">
        <f>+'Comparativo Mercaderias por mes'!K18</f>
        <v>2094</v>
      </c>
      <c r="L195" s="17">
        <f>+'Comparativo Mercaderias por mes'!L18</f>
        <v>552</v>
      </c>
      <c r="M195" s="17">
        <f>+'Comparativo Mercaderias por mes'!M18</f>
        <v>117</v>
      </c>
      <c r="N195" s="49">
        <f>SUM(B195:M195)</f>
        <v>25599</v>
      </c>
    </row>
    <row r="196" spans="1:14" ht="15.75" thickBot="1">
      <c r="A196" s="22">
        <f>+A195+1</f>
        <v>2019</v>
      </c>
      <c r="B196" s="17">
        <f>+'Comparativo Mercaderias por mes'!B29</f>
        <v>777</v>
      </c>
      <c r="C196" s="17">
        <f>+'Comparativo Mercaderias por mes'!C29</f>
        <v>1661</v>
      </c>
      <c r="D196" s="17">
        <f>+'Comparativo Mercaderias por mes'!D29</f>
        <v>3327</v>
      </c>
      <c r="E196" s="17">
        <f>+'Comparativo Mercaderias por mes'!E29</f>
        <v>2509</v>
      </c>
      <c r="F196" s="17">
        <f>+'Comparativo Mercaderias por mes'!F29</f>
        <v>1142</v>
      </c>
      <c r="G196" s="17">
        <f>+'Comparativo Mercaderias por mes'!G29</f>
        <v>2476</v>
      </c>
      <c r="H196" s="17">
        <f>+'Comparativo Mercaderias por mes'!H29</f>
        <v>4554</v>
      </c>
      <c r="I196" s="17">
        <f>+'Comparativo Mercaderias por mes'!I29</f>
        <v>5788</v>
      </c>
      <c r="J196" s="17">
        <f>+'Comparativo Mercaderias por mes'!J29</f>
        <v>5141</v>
      </c>
      <c r="K196" s="17">
        <f>+'Comparativo Mercaderias por mes'!K29</f>
        <v>4488</v>
      </c>
      <c r="L196" s="17">
        <f>+'Comparativo Mercaderias por mes'!L29</f>
        <v>605</v>
      </c>
      <c r="M196" s="17">
        <f>+'Comparativo Mercaderias por mes'!M29</f>
        <v>213</v>
      </c>
      <c r="N196" s="49">
        <f>SUM(B196:M196)</f>
        <v>32681</v>
      </c>
    </row>
    <row r="197" spans="1:14" ht="15.75" thickBot="1">
      <c r="A197" s="22">
        <f>+A196+1</f>
        <v>2020</v>
      </c>
      <c r="B197" s="17">
        <f>+'Comparativo Mercaderias por mes'!B40</f>
        <v>1687</v>
      </c>
      <c r="C197" s="17">
        <f>+'Comparativo Mercaderias por mes'!C40</f>
        <v>3357</v>
      </c>
      <c r="D197" s="17">
        <f>+'Comparativo Mercaderias por mes'!D40</f>
        <v>963</v>
      </c>
      <c r="E197" s="17">
        <f>+'Comparativo Mercaderias por mes'!E40</f>
        <v>2714</v>
      </c>
      <c r="F197" s="17">
        <f>+'Comparativo Mercaderias por mes'!F40</f>
        <v>1862</v>
      </c>
      <c r="G197" s="17">
        <f>+'Comparativo Mercaderias por mes'!G40</f>
        <v>1485</v>
      </c>
      <c r="H197" s="17">
        <f>+'Comparativo Mercaderias por mes'!H40</f>
        <v>2577</v>
      </c>
      <c r="I197" s="17">
        <f>+'Comparativo Mercaderias por mes'!I40</f>
        <v>6626</v>
      </c>
      <c r="J197" s="17">
        <f>+'Comparativo Mercaderias por mes'!J40</f>
        <v>5452</v>
      </c>
      <c r="K197" s="17">
        <f>+'Comparativo Mercaderias por mes'!K40</f>
        <v>3124</v>
      </c>
      <c r="L197" s="17">
        <f>+'Comparativo Mercaderias por mes'!L40</f>
        <v>165</v>
      </c>
      <c r="M197" s="17">
        <f>+'Comparativo Mercaderias por mes'!M40</f>
        <v>483</v>
      </c>
      <c r="N197" s="49">
        <f>SUM(B197:M197)</f>
        <v>30495</v>
      </c>
    </row>
    <row r="198" spans="1:14" ht="15">
      <c r="A198" s="22">
        <f>+A197+1</f>
        <v>2021</v>
      </c>
      <c r="B198" s="46">
        <f>+'Comparativo Mercaderias por mes'!B51</f>
        <v>891</v>
      </c>
      <c r="C198" s="46">
        <f>+'Comparativo Mercaderias por mes'!C51</f>
        <v>1391</v>
      </c>
      <c r="D198" s="46">
        <f>+'Comparativo Mercaderias por mes'!D51</f>
        <v>2460</v>
      </c>
      <c r="E198" s="46">
        <f>+'Comparativo Mercaderias por mes'!E51</f>
        <v>2521</v>
      </c>
      <c r="F198" s="46">
        <f>+'Comparativo Mercaderias por mes'!F51</f>
        <v>4475</v>
      </c>
      <c r="G198" s="46">
        <f>+'Comparativo Mercaderias por mes'!G51</f>
        <v>4924</v>
      </c>
      <c r="H198" s="46">
        <f>+'Comparativo Mercaderias por mes'!H51</f>
        <v>7668</v>
      </c>
      <c r="I198" s="46">
        <f>+'Comparativo Mercaderias por mes'!I51</f>
        <v>7642</v>
      </c>
      <c r="J198" s="46">
        <f>+'Comparativo Mercaderias por mes'!J51</f>
        <v>6166</v>
      </c>
      <c r="K198" s="46">
        <f>+'Comparativo Mercaderias por mes'!K51</f>
        <v>1211</v>
      </c>
      <c r="L198" s="46">
        <f>+'Comparativo Mercaderias por mes'!L51</f>
        <v>368</v>
      </c>
      <c r="M198" s="46">
        <f>+'Comparativo Mercaderias por mes'!M51</f>
        <v>355</v>
      </c>
      <c r="N198" s="49">
        <f>SUM(B198:M198)</f>
        <v>40072</v>
      </c>
    </row>
  </sheetData>
  <sheetProtection/>
  <mergeCells count="7">
    <mergeCell ref="A1:N1"/>
    <mergeCell ref="A157:N157"/>
    <mergeCell ref="A192:N192"/>
    <mergeCell ref="A31:N31"/>
    <mergeCell ref="A61:N61"/>
    <mergeCell ref="A91:N91"/>
    <mergeCell ref="A123:N123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94" r:id="rId3"/>
  <headerFooter>
    <oddHeader>&amp;R&amp;G</oddHeader>
  </headerFooter>
  <rowBreaks count="4" manualBreakCount="4">
    <brk id="29" max="255" man="1"/>
    <brk id="59" max="255" man="1"/>
    <brk id="89" max="255" man="1"/>
    <brk id="121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usuario</cp:lastModifiedBy>
  <cp:lastPrinted>2020-02-11T17:01:21Z</cp:lastPrinted>
  <dcterms:created xsi:type="dcterms:W3CDTF">2013-12-27T11:45:45Z</dcterms:created>
  <dcterms:modified xsi:type="dcterms:W3CDTF">2022-03-02T15:17:25Z</dcterms:modified>
  <cp:category/>
  <cp:version/>
  <cp:contentType/>
  <cp:contentStatus/>
</cp:coreProperties>
</file>